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 firstSheet="4" activeTab="4"/>
  </bookViews>
  <sheets>
    <sheet name="2020" sheetId="1" state="hidden" r:id="rId1"/>
    <sheet name="2021" sheetId="2" state="hidden" r:id="rId2"/>
    <sheet name="2022" sheetId="3" state="hidden" r:id="rId3"/>
    <sheet name="2023" sheetId="5" state="hidden" r:id="rId4"/>
    <sheet name="2024" sheetId="4" r:id="rId5"/>
    <sheet name="PROVA GRAFICI" sheetId="6" state="hidden" r:id="rId6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/>
  <c r="E22"/>
  <c r="L12"/>
  <c r="L10"/>
  <c r="J11"/>
  <c r="L11" s="1"/>
  <c r="V13" l="1"/>
  <c r="J22"/>
  <c r="J24" s="1"/>
  <c r="L15"/>
  <c r="L14"/>
  <c r="M11" l="1"/>
  <c r="M12"/>
  <c r="M10"/>
  <c r="I22"/>
  <c r="G22"/>
  <c r="N12"/>
  <c r="N9"/>
  <c r="M9"/>
  <c r="N8"/>
  <c r="M8"/>
  <c r="J8"/>
  <c r="N7"/>
  <c r="M7"/>
  <c r="J7"/>
  <c r="N6"/>
  <c r="M6"/>
  <c r="J6"/>
  <c r="N5"/>
  <c r="M5"/>
  <c r="J5"/>
  <c r="N4"/>
  <c r="M4"/>
  <c r="J4"/>
  <c r="N3"/>
  <c r="M3"/>
  <c r="J3"/>
  <c r="H22" i="5"/>
  <c r="C22"/>
  <c r="D22"/>
  <c r="E22"/>
  <c r="F22"/>
  <c r="G22"/>
  <c r="I22"/>
  <c r="B22"/>
  <c r="L8" i="1"/>
  <c r="M8" i="2"/>
  <c r="M11" i="3"/>
  <c r="M10"/>
  <c r="M8"/>
  <c r="J9" i="5"/>
  <c r="M9"/>
  <c r="N9"/>
  <c r="M10"/>
  <c r="N8"/>
  <c r="J4"/>
  <c r="J5"/>
  <c r="J6"/>
  <c r="J7"/>
  <c r="J8"/>
  <c r="J10"/>
  <c r="J12"/>
  <c r="J3"/>
  <c r="N12"/>
  <c r="M12"/>
  <c r="M8"/>
  <c r="N7"/>
  <c r="M7"/>
  <c r="N6"/>
  <c r="M6"/>
  <c r="N5"/>
  <c r="M5"/>
  <c r="N4"/>
  <c r="M4"/>
  <c r="N3"/>
  <c r="M3"/>
  <c r="H24" i="3"/>
  <c r="G24"/>
  <c r="F24"/>
  <c r="E24"/>
  <c r="D24"/>
  <c r="C24"/>
  <c r="B24"/>
  <c r="H22"/>
  <c r="G22"/>
  <c r="F22"/>
  <c r="E22"/>
  <c r="D22"/>
  <c r="C22"/>
  <c r="B22"/>
  <c r="B23" i="2"/>
  <c r="B22"/>
  <c r="H23"/>
  <c r="G23"/>
  <c r="F23"/>
  <c r="E23"/>
  <c r="D23"/>
  <c r="C23"/>
  <c r="H22"/>
  <c r="G22"/>
  <c r="F22"/>
  <c r="E22"/>
  <c r="D22"/>
  <c r="C22"/>
  <c r="C23" i="1"/>
  <c r="D23"/>
  <c r="E23"/>
  <c r="F23"/>
  <c r="G23"/>
  <c r="H23"/>
  <c r="B23"/>
  <c r="C22"/>
  <c r="D22"/>
  <c r="E22"/>
  <c r="F22"/>
  <c r="G22"/>
  <c r="H22"/>
  <c r="B22"/>
  <c r="M4" i="2"/>
  <c r="N4"/>
  <c r="M5"/>
  <c r="N5"/>
  <c r="M6"/>
  <c r="N6"/>
  <c r="M7"/>
  <c r="N7"/>
  <c r="M9"/>
  <c r="M10"/>
  <c r="M11"/>
  <c r="J3"/>
  <c r="J4"/>
  <c r="J5"/>
  <c r="J6"/>
  <c r="J7"/>
  <c r="J9"/>
  <c r="J10"/>
  <c r="J11"/>
  <c r="N3"/>
  <c r="M3"/>
  <c r="I4" i="1"/>
  <c r="I5"/>
  <c r="I6"/>
  <c r="I7"/>
  <c r="I9"/>
  <c r="I10"/>
  <c r="I11"/>
  <c r="I3"/>
  <c r="L9"/>
  <c r="M7"/>
  <c r="L7"/>
  <c r="M6"/>
  <c r="L6"/>
  <c r="M5"/>
  <c r="L5"/>
  <c r="M4"/>
  <c r="L4"/>
  <c r="M3"/>
  <c r="L3"/>
  <c r="M12" i="3"/>
  <c r="N12"/>
  <c r="N7"/>
  <c r="M9"/>
  <c r="M7"/>
  <c r="N6"/>
  <c r="M6"/>
  <c r="N5"/>
  <c r="M5"/>
  <c r="N4"/>
  <c r="M4"/>
  <c r="N3"/>
  <c r="M3"/>
  <c r="H23" l="1"/>
  <c r="G23"/>
  <c r="F23"/>
  <c r="C23"/>
  <c r="B23"/>
  <c r="E23"/>
  <c r="D23"/>
</calcChain>
</file>

<file path=xl/sharedStrings.xml><?xml version="1.0" encoding="utf-8"?>
<sst xmlns="http://schemas.openxmlformats.org/spreadsheetml/2006/main" count="448" uniqueCount="59">
  <si>
    <t>Napoli</t>
  </si>
  <si>
    <t>Avellino</t>
  </si>
  <si>
    <t>Benevento</t>
  </si>
  <si>
    <t>Caserta</t>
  </si>
  <si>
    <t>Salerno</t>
  </si>
  <si>
    <t>Mare</t>
  </si>
  <si>
    <t>DT</t>
  </si>
  <si>
    <t>TDF</t>
  </si>
  <si>
    <t>TOTALE Matrice</t>
  </si>
  <si>
    <t>PCDD/F</t>
  </si>
  <si>
    <t>PCB</t>
  </si>
  <si>
    <t>N. Campioni Suoli</t>
  </si>
  <si>
    <t>N. Campioni top Soil</t>
  </si>
  <si>
    <t>N. Campioni Sedimenti</t>
  </si>
  <si>
    <t>N. Campioni Acque</t>
  </si>
  <si>
    <t>N. Campioni Deposizioni</t>
  </si>
  <si>
    <t>N. Campioni Rifuti</t>
  </si>
  <si>
    <t>N. Campioni Biota</t>
  </si>
  <si>
    <t>N. Campioni analizzati Anno 2022</t>
  </si>
  <si>
    <t>Suoli PCDD/PCDF Col.A</t>
  </si>
  <si>
    <t>-----</t>
  </si>
  <si>
    <t>Suoli PCDD/PCDF Col.B</t>
  </si>
  <si>
    <t>Suoli PCB Col.A</t>
  </si>
  <si>
    <t>Suoli PCB Col.B</t>
  </si>
  <si>
    <t>Sedimenti Tab. 3/A 
del D.Lgs. 172/2015</t>
  </si>
  <si>
    <t>Acque</t>
  </si>
  <si>
    <t xml:space="preserve">Aria </t>
  </si>
  <si>
    <t>Rifiuti</t>
  </si>
  <si>
    <t>N. Campioni analizzati Anno 2021</t>
  </si>
  <si>
    <t>N. Campioni</t>
  </si>
  <si>
    <t>N. Parametri</t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</si>
  <si>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725</t>
    </r>
  </si>
  <si>
    <t>N. Campioni analizzati Anno 2020</t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</si>
  <si>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481</t>
    </r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</si>
  <si>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592</t>
    </r>
  </si>
  <si>
    <t>UO Mare</t>
  </si>
  <si>
    <t>Conformi</t>
  </si>
  <si>
    <t>Non Conformi</t>
  </si>
  <si>
    <t>N. Campioni analizzati Anno 2023</t>
  </si>
  <si>
    <r>
      <rPr>
        <sz val="28"/>
        <color rgb="FFFF0000"/>
        <rFont val="Calibri"/>
        <family val="2"/>
        <scheme val="minor"/>
      </rPr>
      <t>TOTALE CAMPIONI</t>
    </r>
    <r>
      <rPr>
        <sz val="48"/>
        <color rgb="FFFF0000"/>
        <rFont val="Calibri"/>
        <family val="2"/>
        <scheme val="minor"/>
      </rPr>
      <t xml:space="preserve"> 
635</t>
    </r>
  </si>
  <si>
    <t>N. Campioni Aria Incendi</t>
  </si>
  <si>
    <t>N. Campioni Aria Emissioni Convogliate</t>
  </si>
  <si>
    <t>N. Campioni Ecoballe</t>
  </si>
  <si>
    <t>Aria Incendi</t>
  </si>
  <si>
    <t>N. Campioni FUTS</t>
  </si>
  <si>
    <t xml:space="preserve">ARPA SICILIA </t>
  </si>
  <si>
    <t xml:space="preserve"> </t>
  </si>
  <si>
    <t>__</t>
  </si>
  <si>
    <t xml:space="preserve">N. Parametri per campione </t>
  </si>
  <si>
    <t>N. Totale parametri</t>
  </si>
  <si>
    <t>TOTALE CONFORMI</t>
  </si>
  <si>
    <t>TOTALE NON CONFORMI</t>
  </si>
  <si>
    <t>TOTALE CAMPIONI</t>
  </si>
  <si>
    <t>N. Campioni  analizzati da Laboratorio Regionale RIFIUTI  Anno 2024</t>
  </si>
  <si>
    <t>CAMPIONI TOTALI</t>
  </si>
  <si>
    <t>CONFORMI</t>
  </si>
  <si>
    <t>NON CONFORMI</t>
  </si>
  <si>
    <t>_</t>
  </si>
  <si>
    <r>
      <t xml:space="preserve">LR RIFIUTI     TOTALE      CAMPIONI          
</t>
    </r>
    <r>
      <rPr>
        <b/>
        <sz val="26"/>
        <color theme="1"/>
        <rFont val="Calibri"/>
        <family val="2"/>
        <scheme val="minor"/>
      </rPr>
      <t xml:space="preserve"> 123 </t>
    </r>
  </si>
</sst>
</file>

<file path=xl/styles.xml><?xml version="1.0" encoding="utf-8"?>
<styleSheet xmlns="http://schemas.openxmlformats.org/spreadsheetml/2006/main">
  <numFmts count="1">
    <numFmt numFmtId="164" formatCode="[$€-410]\ #,##0.00;[Red]\-[$€-410]\ #,##0.00"/>
  </numFmts>
  <fonts count="6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CC0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66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1"/>
      <color rgb="FF0000EE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6600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8"/>
      <color rgb="FF003366"/>
      <name val="Cambria"/>
      <family val="1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28"/>
      <color rgb="FFFF0000"/>
      <name val="Calibri"/>
      <family val="2"/>
      <scheme val="minor"/>
    </font>
    <font>
      <sz val="4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8"/>
      <name val="Arial"/>
      <family val="2"/>
    </font>
    <font>
      <b/>
      <sz val="18"/>
      <color rgb="FF000000"/>
      <name val="Arial"/>
      <family val="2"/>
    </font>
    <font>
      <sz val="30"/>
      <name val="Calibri"/>
      <family val="2"/>
      <scheme val="minor"/>
    </font>
    <font>
      <sz val="26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rgb="FFFFF2CC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0C0C0"/>
        <bgColor rgb="FFCCCCFF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3333"/>
        <bgColor rgb="FFC9211E"/>
      </patternFill>
    </fill>
    <fill>
      <patternFill patternType="solid">
        <fgColor rgb="FFCC0000"/>
        <bgColor rgb="FFC9211E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3">
    <xf numFmtId="0" fontId="0" fillId="0" borderId="0"/>
    <xf numFmtId="0" fontId="6" fillId="0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2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28" borderId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2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3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31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32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33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34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35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3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33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36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4" fillId="37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34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4" fillId="35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4" fillId="38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4" fillId="39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4" fillId="4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41" borderId="0"/>
    <xf numFmtId="0" fontId="25" fillId="42" borderId="0"/>
    <xf numFmtId="0" fontId="26" fillId="43" borderId="0"/>
    <xf numFmtId="0" fontId="26" fillId="0" borderId="0"/>
    <xf numFmtId="0" fontId="27" fillId="44" borderId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28" fillId="45" borderId="21"/>
    <xf numFmtId="0" fontId="28" fillId="46" borderId="21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9" fillId="20" borderId="12" applyNumberFormat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29" fillId="0" borderId="5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0" fillId="0" borderId="13" applyNumberFormat="0" applyFill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25" fillId="47" borderId="1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11" fillId="21" borderId="14" applyNumberFormat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4" fillId="48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4" fillId="49" borderId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4" fillId="50" borderId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4" fillId="38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4" fillId="39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24" fillId="51" borderId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25" fillId="52" borderId="0"/>
    <xf numFmtId="0" fontId="30" fillId="0" borderId="0"/>
    <xf numFmtId="0" fontId="31" fillId="29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36" fillId="32" borderId="21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12" fillId="11" borderId="12" applyNumberFormat="0" applyAlignment="0" applyProtection="0"/>
    <xf numFmtId="0" fontId="37" fillId="53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38" fillId="54" borderId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6" fillId="53" borderId="22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7" fillId="26" borderId="15" applyNumberFormat="0" applyAlignment="0" applyProtection="0"/>
    <xf numFmtId="0" fontId="39" fillId="53" borderId="21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40" fillId="45" borderId="23"/>
    <xf numFmtId="0" fontId="40" fillId="46" borderId="23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14" fillId="20" borderId="16" applyNumberFormat="0" applyAlignment="0" applyProtection="0"/>
    <xf numFmtId="0" fontId="41" fillId="0" borderId="0"/>
    <xf numFmtId="164" fontId="41" fillId="0" borderId="0"/>
    <xf numFmtId="0" fontId="6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43" fillId="0" borderId="24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44" fillId="0" borderId="25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45" fillId="0" borderId="26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6" fillId="0" borderId="27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47" fillId="28" borderId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48" fillId="29" borderId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7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6" borderId="1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52" fillId="2" borderId="2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/>
    </xf>
    <xf numFmtId="0" fontId="51" fillId="3" borderId="1" xfId="0" quotePrefix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55" borderId="1" xfId="0" applyFont="1" applyFill="1" applyBorder="1" applyAlignment="1">
      <alignment vertical="center"/>
    </xf>
    <xf numFmtId="0" fontId="51" fillId="55" borderId="1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55" borderId="1" xfId="0" applyFont="1" applyFill="1" applyBorder="1" applyAlignment="1">
      <alignment horizontal="center" vertical="center"/>
    </xf>
    <xf numFmtId="0" fontId="56" fillId="6" borderId="1" xfId="0" applyFont="1" applyFill="1" applyBorder="1" applyAlignment="1">
      <alignment horizontal="center" vertical="center"/>
    </xf>
    <xf numFmtId="0" fontId="54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left" vertical="center"/>
    </xf>
    <xf numFmtId="0" fontId="5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1" fillId="55" borderId="0" xfId="0" applyFont="1" applyFill="1" applyAlignment="1">
      <alignment horizontal="center" vertical="center"/>
    </xf>
    <xf numFmtId="0" fontId="58" fillId="6" borderId="1" xfId="0" applyFont="1" applyFill="1" applyBorder="1" applyAlignment="1">
      <alignment horizontal="center" vertical="center"/>
    </xf>
    <xf numFmtId="0" fontId="2" fillId="55" borderId="0" xfId="0" applyFont="1" applyFill="1" applyAlignment="1">
      <alignment vertical="center"/>
    </xf>
    <xf numFmtId="0" fontId="56" fillId="55" borderId="0" xfId="0" applyFont="1" applyFill="1" applyAlignment="1">
      <alignment horizontal="center" vertical="center"/>
    </xf>
    <xf numFmtId="0" fontId="0" fillId="0" borderId="11" xfId="0" applyBorder="1" applyAlignment="1">
      <alignment vertical="center"/>
    </xf>
    <xf numFmtId="0" fontId="51" fillId="3" borderId="1" xfId="0" applyFont="1" applyFill="1" applyBorder="1" applyAlignment="1">
      <alignment horizontal="centerContinuous" vertical="center"/>
    </xf>
    <xf numFmtId="0" fontId="5" fillId="55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0" fillId="3" borderId="6" xfId="0" applyFont="1" applyFill="1" applyBorder="1" applyAlignment="1">
      <alignment horizontal="center" wrapText="1"/>
    </xf>
    <xf numFmtId="0" fontId="50" fillId="3" borderId="7" xfId="0" applyFont="1" applyFill="1" applyBorder="1" applyAlignment="1">
      <alignment horizontal="center" wrapText="1"/>
    </xf>
    <xf numFmtId="0" fontId="50" fillId="3" borderId="10" xfId="0" applyFont="1" applyFill="1" applyBorder="1" applyAlignment="1">
      <alignment horizontal="center" wrapText="1"/>
    </xf>
    <xf numFmtId="0" fontId="50" fillId="3" borderId="8" xfId="0" applyFont="1" applyFill="1" applyBorder="1" applyAlignment="1">
      <alignment horizontal="center" wrapText="1"/>
    </xf>
    <xf numFmtId="0" fontId="50" fillId="3" borderId="0" xfId="0" applyFont="1" applyFill="1" applyAlignment="1">
      <alignment horizontal="center" wrapText="1"/>
    </xf>
    <xf numFmtId="0" fontId="50" fillId="3" borderId="11" xfId="0" applyFont="1" applyFill="1" applyBorder="1" applyAlignment="1">
      <alignment horizontal="center" wrapText="1"/>
    </xf>
    <xf numFmtId="0" fontId="50" fillId="3" borderId="4" xfId="0" applyFont="1" applyFill="1" applyBorder="1" applyAlignment="1">
      <alignment horizontal="center" wrapText="1"/>
    </xf>
    <xf numFmtId="0" fontId="50" fillId="3" borderId="5" xfId="0" applyFont="1" applyFill="1" applyBorder="1" applyAlignment="1">
      <alignment horizontal="center" wrapText="1"/>
    </xf>
    <xf numFmtId="0" fontId="50" fillId="3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0" fillId="3" borderId="6" xfId="0" applyFont="1" applyFill="1" applyBorder="1" applyAlignment="1">
      <alignment horizontal="center" vertical="center" wrapText="1"/>
    </xf>
    <xf numFmtId="0" fontId="50" fillId="3" borderId="7" xfId="0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wrapText="1"/>
    </xf>
    <xf numFmtId="0" fontId="50" fillId="3" borderId="11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center" vertical="center" wrapText="1"/>
    </xf>
    <xf numFmtId="0" fontId="50" fillId="3" borderId="9" xfId="0" applyFont="1" applyFill="1" applyBorder="1" applyAlignment="1">
      <alignment horizontal="center" vertical="center" wrapText="1"/>
    </xf>
    <xf numFmtId="0" fontId="2" fillId="55" borderId="0" xfId="0" applyFont="1" applyFill="1" applyAlignment="1">
      <alignment horizontal="center" vertical="center"/>
    </xf>
    <xf numFmtId="0" fontId="0" fillId="55" borderId="0" xfId="0" applyFill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56" fillId="6" borderId="3" xfId="0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5" borderId="2" xfId="0" applyFont="1" applyFill="1" applyBorder="1" applyAlignment="1">
      <alignment horizontal="center" vertical="center"/>
    </xf>
    <xf numFmtId="0" fontId="0" fillId="55" borderId="3" xfId="0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60" fillId="56" borderId="28" xfId="0" applyFont="1" applyFill="1" applyBorder="1" applyAlignment="1">
      <alignment horizontal="center" vertical="center" wrapText="1"/>
    </xf>
    <xf numFmtId="0" fontId="60" fillId="56" borderId="29" xfId="0" applyFont="1" applyFill="1" applyBorder="1" applyAlignment="1">
      <alignment horizontal="center" vertical="center" wrapText="1"/>
    </xf>
    <xf numFmtId="0" fontId="60" fillId="56" borderId="30" xfId="0" applyFont="1" applyFill="1" applyBorder="1" applyAlignment="1">
      <alignment horizontal="center" vertical="center" wrapText="1"/>
    </xf>
    <xf numFmtId="0" fontId="60" fillId="56" borderId="31" xfId="0" applyFont="1" applyFill="1" applyBorder="1" applyAlignment="1">
      <alignment horizontal="center" vertical="center" wrapText="1"/>
    </xf>
    <xf numFmtId="0" fontId="60" fillId="56" borderId="32" xfId="0" applyFont="1" applyFill="1" applyBorder="1" applyAlignment="1">
      <alignment horizontal="center" vertical="center" wrapText="1"/>
    </xf>
    <xf numFmtId="0" fontId="60" fillId="56" borderId="33" xfId="0" applyFont="1" applyFill="1" applyBorder="1" applyAlignment="1">
      <alignment horizontal="center" vertical="center" wrapText="1"/>
    </xf>
    <xf numFmtId="0" fontId="59" fillId="55" borderId="0" xfId="0" applyFont="1" applyFill="1" applyAlignment="1">
      <alignment horizontal="center" vertical="center" wrapText="1"/>
    </xf>
  </cellXfs>
  <cellStyles count="803">
    <cellStyle name="20% - Colore 1 10" xfId="2"/>
    <cellStyle name="20% - Colore 1 11" xfId="3"/>
    <cellStyle name="20% - Colore 1 12" xfId="4"/>
    <cellStyle name="20% - Colore 1 13" xfId="5"/>
    <cellStyle name="20% - Colore 1 14" xfId="6"/>
    <cellStyle name="20% - Colore 1 15" xfId="7"/>
    <cellStyle name="20% - Colore 1 16" xfId="8"/>
    <cellStyle name="20% - Colore 1 17" xfId="9"/>
    <cellStyle name="20% - Colore 1 18" xfId="10"/>
    <cellStyle name="20% - Colore 1 19" xfId="11"/>
    <cellStyle name="20% - Colore 1 2" xfId="12"/>
    <cellStyle name="20% - Colore 1 20" xfId="13"/>
    <cellStyle name="20% - Colore 1 3" xfId="14"/>
    <cellStyle name="20% - Colore 1 4" xfId="15"/>
    <cellStyle name="20% - Colore 1 5" xfId="16"/>
    <cellStyle name="20% - Colore 1 6" xfId="17"/>
    <cellStyle name="20% - Colore 1 7" xfId="18"/>
    <cellStyle name="20% - Colore 1 8" xfId="19"/>
    <cellStyle name="20% - Colore 1 9" xfId="20"/>
    <cellStyle name="20% - Colore 2 10" xfId="21"/>
    <cellStyle name="20% - Colore 2 11" xfId="22"/>
    <cellStyle name="20% - Colore 2 12" xfId="23"/>
    <cellStyle name="20% - Colore 2 13" xfId="24"/>
    <cellStyle name="20% - Colore 2 14" xfId="25"/>
    <cellStyle name="20% - Colore 2 15" xfId="26"/>
    <cellStyle name="20% - Colore 2 16" xfId="27"/>
    <cellStyle name="20% - Colore 2 17" xfId="28"/>
    <cellStyle name="20% - Colore 2 18" xfId="29"/>
    <cellStyle name="20% - Colore 2 19" xfId="30"/>
    <cellStyle name="20% - Colore 2 2" xfId="31"/>
    <cellStyle name="20% - Colore 2 20" xfId="32"/>
    <cellStyle name="20% - Colore 2 3" xfId="33"/>
    <cellStyle name="20% - Colore 2 4" xfId="34"/>
    <cellStyle name="20% - Colore 2 5" xfId="35"/>
    <cellStyle name="20% - Colore 2 6" xfId="36"/>
    <cellStyle name="20% - Colore 2 7" xfId="37"/>
    <cellStyle name="20% - Colore 2 8" xfId="38"/>
    <cellStyle name="20% - Colore 2 9" xfId="39"/>
    <cellStyle name="20% - Colore 3 10" xfId="40"/>
    <cellStyle name="20% - Colore 3 11" xfId="41"/>
    <cellStyle name="20% - Colore 3 12" xfId="42"/>
    <cellStyle name="20% - Colore 3 13" xfId="43"/>
    <cellStyle name="20% - Colore 3 14" xfId="44"/>
    <cellStyle name="20% - Colore 3 15" xfId="45"/>
    <cellStyle name="20% - Colore 3 16" xfId="46"/>
    <cellStyle name="20% - Colore 3 17" xfId="47"/>
    <cellStyle name="20% - Colore 3 18" xfId="48"/>
    <cellStyle name="20% - Colore 3 19" xfId="49"/>
    <cellStyle name="20% - Colore 3 2" xfId="50"/>
    <cellStyle name="20% - Colore 3 20" xfId="51"/>
    <cellStyle name="20% - Colore 3 3" xfId="52"/>
    <cellStyle name="20% - Colore 3 4" xfId="53"/>
    <cellStyle name="20% - Colore 3 5" xfId="54"/>
    <cellStyle name="20% - Colore 3 6" xfId="55"/>
    <cellStyle name="20% - Colore 3 7" xfId="56"/>
    <cellStyle name="20% - Colore 3 8" xfId="57"/>
    <cellStyle name="20% - Colore 3 9" xfId="58"/>
    <cellStyle name="20% - Colore 4 10" xfId="59"/>
    <cellStyle name="20% - Colore 4 11" xfId="60"/>
    <cellStyle name="20% - Colore 4 12" xfId="61"/>
    <cellStyle name="20% - Colore 4 13" xfId="62"/>
    <cellStyle name="20% - Colore 4 14" xfId="63"/>
    <cellStyle name="20% - Colore 4 15" xfId="64"/>
    <cellStyle name="20% - Colore 4 16" xfId="65"/>
    <cellStyle name="20% - Colore 4 17" xfId="66"/>
    <cellStyle name="20% - Colore 4 18" xfId="67"/>
    <cellStyle name="20% - Colore 4 19" xfId="68"/>
    <cellStyle name="20% - Colore 4 2" xfId="69"/>
    <cellStyle name="20% - Colore 4 20" xfId="70"/>
    <cellStyle name="20% - Colore 4 3" xfId="71"/>
    <cellStyle name="20% - Colore 4 4" xfId="72"/>
    <cellStyle name="20% - Colore 4 5" xfId="73"/>
    <cellStyle name="20% - Colore 4 6" xfId="74"/>
    <cellStyle name="20% - Colore 4 7" xfId="75"/>
    <cellStyle name="20% - Colore 4 8" xfId="76"/>
    <cellStyle name="20% - Colore 4 9" xfId="77"/>
    <cellStyle name="20% - Colore 5 10" xfId="78"/>
    <cellStyle name="20% - Colore 5 11" xfId="79"/>
    <cellStyle name="20% - Colore 5 12" xfId="80"/>
    <cellStyle name="20% - Colore 5 13" xfId="81"/>
    <cellStyle name="20% - Colore 5 14" xfId="82"/>
    <cellStyle name="20% - Colore 5 15" xfId="83"/>
    <cellStyle name="20% - Colore 5 16" xfId="84"/>
    <cellStyle name="20% - Colore 5 17" xfId="85"/>
    <cellStyle name="20% - Colore 5 18" xfId="86"/>
    <cellStyle name="20% - Colore 5 19" xfId="87"/>
    <cellStyle name="20% - Colore 5 2" xfId="88"/>
    <cellStyle name="20% - Colore 5 20" xfId="89"/>
    <cellStyle name="20% - Colore 5 3" xfId="90"/>
    <cellStyle name="20% - Colore 5 4" xfId="91"/>
    <cellStyle name="20% - Colore 5 5" xfId="92"/>
    <cellStyle name="20% - Colore 5 6" xfId="93"/>
    <cellStyle name="20% - Colore 5 7" xfId="94"/>
    <cellStyle name="20% - Colore 5 8" xfId="95"/>
    <cellStyle name="20% - Colore 5 9" xfId="96"/>
    <cellStyle name="20% - Colore 6 10" xfId="97"/>
    <cellStyle name="20% - Colore 6 11" xfId="98"/>
    <cellStyle name="20% - Colore 6 12" xfId="99"/>
    <cellStyle name="20% - Colore 6 13" xfId="100"/>
    <cellStyle name="20% - Colore 6 14" xfId="101"/>
    <cellStyle name="20% - Colore 6 15" xfId="102"/>
    <cellStyle name="20% - Colore 6 16" xfId="103"/>
    <cellStyle name="20% - Colore 6 17" xfId="104"/>
    <cellStyle name="20% - Colore 6 18" xfId="105"/>
    <cellStyle name="20% - Colore 6 19" xfId="106"/>
    <cellStyle name="20% - Colore 6 2" xfId="107"/>
    <cellStyle name="20% - Colore 6 20" xfId="108"/>
    <cellStyle name="20% - Colore 6 3" xfId="109"/>
    <cellStyle name="20% - Colore 6 4" xfId="110"/>
    <cellStyle name="20% - Colore 6 5" xfId="111"/>
    <cellStyle name="20% - Colore 6 6" xfId="112"/>
    <cellStyle name="20% - Colore 6 7" xfId="113"/>
    <cellStyle name="20% - Colore 6 8" xfId="114"/>
    <cellStyle name="20% - Colore 6 9" xfId="115"/>
    <cellStyle name="40% - Colore 1 10" xfId="116"/>
    <cellStyle name="40% - Colore 1 11" xfId="117"/>
    <cellStyle name="40% - Colore 1 12" xfId="118"/>
    <cellStyle name="40% - Colore 1 13" xfId="119"/>
    <cellStyle name="40% - Colore 1 14" xfId="120"/>
    <cellStyle name="40% - Colore 1 15" xfId="121"/>
    <cellStyle name="40% - Colore 1 16" xfId="122"/>
    <cellStyle name="40% - Colore 1 17" xfId="123"/>
    <cellStyle name="40% - Colore 1 18" xfId="124"/>
    <cellStyle name="40% - Colore 1 19" xfId="125"/>
    <cellStyle name="40% - Colore 1 2" xfId="126"/>
    <cellStyle name="40% - Colore 1 20" xfId="127"/>
    <cellStyle name="40% - Colore 1 3" xfId="128"/>
    <cellStyle name="40% - Colore 1 4" xfId="129"/>
    <cellStyle name="40% - Colore 1 5" xfId="130"/>
    <cellStyle name="40% - Colore 1 6" xfId="131"/>
    <cellStyle name="40% - Colore 1 7" xfId="132"/>
    <cellStyle name="40% - Colore 1 8" xfId="133"/>
    <cellStyle name="40% - Colore 1 9" xfId="134"/>
    <cellStyle name="40% - Colore 2 10" xfId="135"/>
    <cellStyle name="40% - Colore 2 11" xfId="136"/>
    <cellStyle name="40% - Colore 2 12" xfId="137"/>
    <cellStyle name="40% - Colore 2 13" xfId="138"/>
    <cellStyle name="40% - Colore 2 14" xfId="139"/>
    <cellStyle name="40% - Colore 2 15" xfId="140"/>
    <cellStyle name="40% - Colore 2 16" xfId="141"/>
    <cellStyle name="40% - Colore 2 17" xfId="142"/>
    <cellStyle name="40% - Colore 2 18" xfId="143"/>
    <cellStyle name="40% - Colore 2 19" xfId="144"/>
    <cellStyle name="40% - Colore 2 2" xfId="145"/>
    <cellStyle name="40% - Colore 2 20" xfId="146"/>
    <cellStyle name="40% - Colore 2 3" xfId="147"/>
    <cellStyle name="40% - Colore 2 4" xfId="148"/>
    <cellStyle name="40% - Colore 2 5" xfId="149"/>
    <cellStyle name="40% - Colore 2 6" xfId="150"/>
    <cellStyle name="40% - Colore 2 7" xfId="151"/>
    <cellStyle name="40% - Colore 2 8" xfId="152"/>
    <cellStyle name="40% - Colore 2 9" xfId="153"/>
    <cellStyle name="40% - Colore 3 10" xfId="154"/>
    <cellStyle name="40% - Colore 3 11" xfId="155"/>
    <cellStyle name="40% - Colore 3 12" xfId="156"/>
    <cellStyle name="40% - Colore 3 13" xfId="157"/>
    <cellStyle name="40% - Colore 3 14" xfId="158"/>
    <cellStyle name="40% - Colore 3 15" xfId="159"/>
    <cellStyle name="40% - Colore 3 16" xfId="160"/>
    <cellStyle name="40% - Colore 3 17" xfId="161"/>
    <cellStyle name="40% - Colore 3 18" xfId="162"/>
    <cellStyle name="40% - Colore 3 19" xfId="163"/>
    <cellStyle name="40% - Colore 3 2" xfId="164"/>
    <cellStyle name="40% - Colore 3 20" xfId="165"/>
    <cellStyle name="40% - Colore 3 3" xfId="166"/>
    <cellStyle name="40% - Colore 3 4" xfId="167"/>
    <cellStyle name="40% - Colore 3 5" xfId="168"/>
    <cellStyle name="40% - Colore 3 6" xfId="169"/>
    <cellStyle name="40% - Colore 3 7" xfId="170"/>
    <cellStyle name="40% - Colore 3 8" xfId="171"/>
    <cellStyle name="40% - Colore 3 9" xfId="172"/>
    <cellStyle name="40% - Colore 4 10" xfId="173"/>
    <cellStyle name="40% - Colore 4 11" xfId="174"/>
    <cellStyle name="40% - Colore 4 12" xfId="175"/>
    <cellStyle name="40% - Colore 4 13" xfId="176"/>
    <cellStyle name="40% - Colore 4 14" xfId="177"/>
    <cellStyle name="40% - Colore 4 15" xfId="178"/>
    <cellStyle name="40% - Colore 4 16" xfId="179"/>
    <cellStyle name="40% - Colore 4 17" xfId="180"/>
    <cellStyle name="40% - Colore 4 18" xfId="181"/>
    <cellStyle name="40% - Colore 4 19" xfId="182"/>
    <cellStyle name="40% - Colore 4 2" xfId="183"/>
    <cellStyle name="40% - Colore 4 20" xfId="184"/>
    <cellStyle name="40% - Colore 4 3" xfId="185"/>
    <cellStyle name="40% - Colore 4 4" xfId="186"/>
    <cellStyle name="40% - Colore 4 5" xfId="187"/>
    <cellStyle name="40% - Colore 4 6" xfId="188"/>
    <cellStyle name="40% - Colore 4 7" xfId="189"/>
    <cellStyle name="40% - Colore 4 8" xfId="190"/>
    <cellStyle name="40% - Colore 4 9" xfId="191"/>
    <cellStyle name="40% - Colore 5 10" xfId="192"/>
    <cellStyle name="40% - Colore 5 11" xfId="193"/>
    <cellStyle name="40% - Colore 5 12" xfId="194"/>
    <cellStyle name="40% - Colore 5 13" xfId="195"/>
    <cellStyle name="40% - Colore 5 14" xfId="196"/>
    <cellStyle name="40% - Colore 5 15" xfId="197"/>
    <cellStyle name="40% - Colore 5 16" xfId="198"/>
    <cellStyle name="40% - Colore 5 17" xfId="199"/>
    <cellStyle name="40% - Colore 5 18" xfId="200"/>
    <cellStyle name="40% - Colore 5 19" xfId="201"/>
    <cellStyle name="40% - Colore 5 2" xfId="202"/>
    <cellStyle name="40% - Colore 5 20" xfId="203"/>
    <cellStyle name="40% - Colore 5 3" xfId="204"/>
    <cellStyle name="40% - Colore 5 4" xfId="205"/>
    <cellStyle name="40% - Colore 5 5" xfId="206"/>
    <cellStyle name="40% - Colore 5 6" xfId="207"/>
    <cellStyle name="40% - Colore 5 7" xfId="208"/>
    <cellStyle name="40% - Colore 5 8" xfId="209"/>
    <cellStyle name="40% - Colore 5 9" xfId="210"/>
    <cellStyle name="40% - Colore 6 10" xfId="211"/>
    <cellStyle name="40% - Colore 6 11" xfId="212"/>
    <cellStyle name="40% - Colore 6 12" xfId="213"/>
    <cellStyle name="40% - Colore 6 13" xfId="214"/>
    <cellStyle name="40% - Colore 6 14" xfId="215"/>
    <cellStyle name="40% - Colore 6 15" xfId="216"/>
    <cellStyle name="40% - Colore 6 16" xfId="217"/>
    <cellStyle name="40% - Colore 6 17" xfId="218"/>
    <cellStyle name="40% - Colore 6 18" xfId="219"/>
    <cellStyle name="40% - Colore 6 19" xfId="220"/>
    <cellStyle name="40% - Colore 6 2" xfId="221"/>
    <cellStyle name="40% - Colore 6 20" xfId="222"/>
    <cellStyle name="40% - Colore 6 3" xfId="223"/>
    <cellStyle name="40% - Colore 6 4" xfId="224"/>
    <cellStyle name="40% - Colore 6 5" xfId="225"/>
    <cellStyle name="40% - Colore 6 6" xfId="226"/>
    <cellStyle name="40% - Colore 6 7" xfId="227"/>
    <cellStyle name="40% - Colore 6 8" xfId="228"/>
    <cellStyle name="40% - Colore 6 9" xfId="229"/>
    <cellStyle name="60% - Colore 1 10" xfId="230"/>
    <cellStyle name="60% - Colore 1 11" xfId="231"/>
    <cellStyle name="60% - Colore 1 12" xfId="232"/>
    <cellStyle name="60% - Colore 1 13" xfId="233"/>
    <cellStyle name="60% - Colore 1 14" xfId="234"/>
    <cellStyle name="60% - Colore 1 15" xfId="235"/>
    <cellStyle name="60% - Colore 1 16" xfId="236"/>
    <cellStyle name="60% - Colore 1 17" xfId="237"/>
    <cellStyle name="60% - Colore 1 18" xfId="238"/>
    <cellStyle name="60% - Colore 1 19" xfId="239"/>
    <cellStyle name="60% - Colore 1 2" xfId="240"/>
    <cellStyle name="60% - Colore 1 20" xfId="241"/>
    <cellStyle name="60% - Colore 1 3" xfId="242"/>
    <cellStyle name="60% - Colore 1 4" xfId="243"/>
    <cellStyle name="60% - Colore 1 5" xfId="244"/>
    <cellStyle name="60% - Colore 1 6" xfId="245"/>
    <cellStyle name="60% - Colore 1 7" xfId="246"/>
    <cellStyle name="60% - Colore 1 8" xfId="247"/>
    <cellStyle name="60% - Colore 1 9" xfId="248"/>
    <cellStyle name="60% - Colore 2 10" xfId="249"/>
    <cellStyle name="60% - Colore 2 11" xfId="250"/>
    <cellStyle name="60% - Colore 2 12" xfId="251"/>
    <cellStyle name="60% - Colore 2 13" xfId="252"/>
    <cellStyle name="60% - Colore 2 14" xfId="253"/>
    <cellStyle name="60% - Colore 2 15" xfId="254"/>
    <cellStyle name="60% - Colore 2 16" xfId="255"/>
    <cellStyle name="60% - Colore 2 17" xfId="256"/>
    <cellStyle name="60% - Colore 2 18" xfId="257"/>
    <cellStyle name="60% - Colore 2 19" xfId="258"/>
    <cellStyle name="60% - Colore 2 2" xfId="259"/>
    <cellStyle name="60% - Colore 2 20" xfId="260"/>
    <cellStyle name="60% - Colore 2 3" xfId="261"/>
    <cellStyle name="60% - Colore 2 4" xfId="262"/>
    <cellStyle name="60% - Colore 2 5" xfId="263"/>
    <cellStyle name="60% - Colore 2 6" xfId="264"/>
    <cellStyle name="60% - Colore 2 7" xfId="265"/>
    <cellStyle name="60% - Colore 2 8" xfId="266"/>
    <cellStyle name="60% - Colore 2 9" xfId="267"/>
    <cellStyle name="60% - Colore 3 10" xfId="268"/>
    <cellStyle name="60% - Colore 3 11" xfId="269"/>
    <cellStyle name="60% - Colore 3 12" xfId="270"/>
    <cellStyle name="60% - Colore 3 13" xfId="271"/>
    <cellStyle name="60% - Colore 3 14" xfId="272"/>
    <cellStyle name="60% - Colore 3 15" xfId="273"/>
    <cellStyle name="60% - Colore 3 16" xfId="274"/>
    <cellStyle name="60% - Colore 3 17" xfId="275"/>
    <cellStyle name="60% - Colore 3 18" xfId="276"/>
    <cellStyle name="60% - Colore 3 19" xfId="277"/>
    <cellStyle name="60% - Colore 3 2" xfId="278"/>
    <cellStyle name="60% - Colore 3 20" xfId="279"/>
    <cellStyle name="60% - Colore 3 3" xfId="280"/>
    <cellStyle name="60% - Colore 3 4" xfId="281"/>
    <cellStyle name="60% - Colore 3 5" xfId="282"/>
    <cellStyle name="60% - Colore 3 6" xfId="283"/>
    <cellStyle name="60% - Colore 3 7" xfId="284"/>
    <cellStyle name="60% - Colore 3 8" xfId="285"/>
    <cellStyle name="60% - Colore 3 9" xfId="286"/>
    <cellStyle name="60% - Colore 4 10" xfId="287"/>
    <cellStyle name="60% - Colore 4 11" xfId="288"/>
    <cellStyle name="60% - Colore 4 12" xfId="289"/>
    <cellStyle name="60% - Colore 4 13" xfId="290"/>
    <cellStyle name="60% - Colore 4 14" xfId="291"/>
    <cellStyle name="60% - Colore 4 15" xfId="292"/>
    <cellStyle name="60% - Colore 4 16" xfId="293"/>
    <cellStyle name="60% - Colore 4 17" xfId="294"/>
    <cellStyle name="60% - Colore 4 18" xfId="295"/>
    <cellStyle name="60% - Colore 4 19" xfId="296"/>
    <cellStyle name="60% - Colore 4 2" xfId="297"/>
    <cellStyle name="60% - Colore 4 20" xfId="298"/>
    <cellStyle name="60% - Colore 4 3" xfId="299"/>
    <cellStyle name="60% - Colore 4 4" xfId="300"/>
    <cellStyle name="60% - Colore 4 5" xfId="301"/>
    <cellStyle name="60% - Colore 4 6" xfId="302"/>
    <cellStyle name="60% - Colore 4 7" xfId="303"/>
    <cellStyle name="60% - Colore 4 8" xfId="304"/>
    <cellStyle name="60% - Colore 4 9" xfId="305"/>
    <cellStyle name="60% - Colore 5 10" xfId="306"/>
    <cellStyle name="60% - Colore 5 11" xfId="307"/>
    <cellStyle name="60% - Colore 5 12" xfId="308"/>
    <cellStyle name="60% - Colore 5 13" xfId="309"/>
    <cellStyle name="60% - Colore 5 14" xfId="310"/>
    <cellStyle name="60% - Colore 5 15" xfId="311"/>
    <cellStyle name="60% - Colore 5 16" xfId="312"/>
    <cellStyle name="60% - Colore 5 17" xfId="313"/>
    <cellStyle name="60% - Colore 5 18" xfId="314"/>
    <cellStyle name="60% - Colore 5 19" xfId="315"/>
    <cellStyle name="60% - Colore 5 2" xfId="316"/>
    <cellStyle name="60% - Colore 5 20" xfId="317"/>
    <cellStyle name="60% - Colore 5 3" xfId="318"/>
    <cellStyle name="60% - Colore 5 4" xfId="319"/>
    <cellStyle name="60% - Colore 5 5" xfId="320"/>
    <cellStyle name="60% - Colore 5 6" xfId="321"/>
    <cellStyle name="60% - Colore 5 7" xfId="322"/>
    <cellStyle name="60% - Colore 5 8" xfId="323"/>
    <cellStyle name="60% - Colore 5 9" xfId="324"/>
    <cellStyle name="60% - Colore 6 10" xfId="325"/>
    <cellStyle name="60% - Colore 6 11" xfId="326"/>
    <cellStyle name="60% - Colore 6 12" xfId="327"/>
    <cellStyle name="60% - Colore 6 13" xfId="328"/>
    <cellStyle name="60% - Colore 6 14" xfId="329"/>
    <cellStyle name="60% - Colore 6 15" xfId="330"/>
    <cellStyle name="60% - Colore 6 16" xfId="331"/>
    <cellStyle name="60% - Colore 6 17" xfId="332"/>
    <cellStyle name="60% - Colore 6 18" xfId="333"/>
    <cellStyle name="60% - Colore 6 19" xfId="334"/>
    <cellStyle name="60% - Colore 6 2" xfId="335"/>
    <cellStyle name="60% - Colore 6 20" xfId="336"/>
    <cellStyle name="60% - Colore 6 3" xfId="337"/>
    <cellStyle name="60% - Colore 6 4" xfId="338"/>
    <cellStyle name="60% - Colore 6 5" xfId="339"/>
    <cellStyle name="60% - Colore 6 6" xfId="340"/>
    <cellStyle name="60% - Colore 6 7" xfId="341"/>
    <cellStyle name="60% - Colore 6 8" xfId="342"/>
    <cellStyle name="60% - Colore 6 9" xfId="343"/>
    <cellStyle name="Accent 1 5" xfId="344"/>
    <cellStyle name="Accent 2 6" xfId="345"/>
    <cellStyle name="Accent 3 7" xfId="346"/>
    <cellStyle name="Accent 4" xfId="347"/>
    <cellStyle name="Bad 8" xfId="348"/>
    <cellStyle name="Calcolo 10" xfId="349"/>
    <cellStyle name="Calcolo 11" xfId="350"/>
    <cellStyle name="Calcolo 12" xfId="351"/>
    <cellStyle name="Calcolo 13" xfId="352"/>
    <cellStyle name="Calcolo 14" xfId="353"/>
    <cellStyle name="Calcolo 15" xfId="354"/>
    <cellStyle name="Calcolo 16" xfId="355"/>
    <cellStyle name="Calcolo 17" xfId="356"/>
    <cellStyle name="Calcolo 18" xfId="357"/>
    <cellStyle name="Calcolo 19" xfId="358"/>
    <cellStyle name="Calcolo 2" xfId="359"/>
    <cellStyle name="Calcolo 2 2" xfId="360"/>
    <cellStyle name="Calcolo 20" xfId="361"/>
    <cellStyle name="Calcolo 3" xfId="362"/>
    <cellStyle name="Calcolo 4" xfId="363"/>
    <cellStyle name="Calcolo 5" xfId="364"/>
    <cellStyle name="Calcolo 6" xfId="365"/>
    <cellStyle name="Calcolo 7" xfId="366"/>
    <cellStyle name="Calcolo 8" xfId="367"/>
    <cellStyle name="Calcolo 9" xfId="368"/>
    <cellStyle name="Cella collegata 10" xfId="369"/>
    <cellStyle name="Cella collegata 11" xfId="370"/>
    <cellStyle name="Cella collegata 12" xfId="371"/>
    <cellStyle name="Cella collegata 13" xfId="372"/>
    <cellStyle name="Cella collegata 14" xfId="373"/>
    <cellStyle name="Cella collegata 15" xfId="374"/>
    <cellStyle name="Cella collegata 16" xfId="375"/>
    <cellStyle name="Cella collegata 17" xfId="376"/>
    <cellStyle name="Cella collegata 18" xfId="377"/>
    <cellStyle name="Cella collegata 19" xfId="378"/>
    <cellStyle name="Cella collegata 2" xfId="379"/>
    <cellStyle name="Cella collegata 20" xfId="380"/>
    <cellStyle name="Cella collegata 3" xfId="381"/>
    <cellStyle name="Cella collegata 4" xfId="382"/>
    <cellStyle name="Cella collegata 5" xfId="383"/>
    <cellStyle name="Cella collegata 6" xfId="384"/>
    <cellStyle name="Cella collegata 7" xfId="385"/>
    <cellStyle name="Cella collegata 8" xfId="386"/>
    <cellStyle name="Cella collegata 9" xfId="387"/>
    <cellStyle name="Cella da controllare 10" xfId="388"/>
    <cellStyle name="Cella da controllare 11" xfId="389"/>
    <cellStyle name="Cella da controllare 12" xfId="390"/>
    <cellStyle name="Cella da controllare 13" xfId="391"/>
    <cellStyle name="Cella da controllare 14" xfId="392"/>
    <cellStyle name="Cella da controllare 15" xfId="393"/>
    <cellStyle name="Cella da controllare 16" xfId="394"/>
    <cellStyle name="Cella da controllare 17" xfId="395"/>
    <cellStyle name="Cella da controllare 18" xfId="396"/>
    <cellStyle name="Cella da controllare 19" xfId="397"/>
    <cellStyle name="Cella da controllare 2" xfId="398"/>
    <cellStyle name="Cella da controllare 20" xfId="399"/>
    <cellStyle name="Cella da controllare 3" xfId="400"/>
    <cellStyle name="Cella da controllare 4" xfId="401"/>
    <cellStyle name="Cella da controllare 5" xfId="402"/>
    <cellStyle name="Cella da controllare 6" xfId="403"/>
    <cellStyle name="Cella da controllare 7" xfId="404"/>
    <cellStyle name="Cella da controllare 8" xfId="405"/>
    <cellStyle name="Cella da controllare 9" xfId="406"/>
    <cellStyle name="Colore 1 10" xfId="407"/>
    <cellStyle name="Colore 1 11" xfId="408"/>
    <cellStyle name="Colore 1 12" xfId="409"/>
    <cellStyle name="Colore 1 13" xfId="410"/>
    <cellStyle name="Colore 1 14" xfId="411"/>
    <cellStyle name="Colore 1 15" xfId="412"/>
    <cellStyle name="Colore 1 16" xfId="413"/>
    <cellStyle name="Colore 1 17" xfId="414"/>
    <cellStyle name="Colore 1 18" xfId="415"/>
    <cellStyle name="Colore 1 19" xfId="416"/>
    <cellStyle name="Colore 1 2" xfId="417"/>
    <cellStyle name="Colore 1 20" xfId="418"/>
    <cellStyle name="Colore 1 3" xfId="419"/>
    <cellStyle name="Colore 1 4" xfId="420"/>
    <cellStyle name="Colore 1 5" xfId="421"/>
    <cellStyle name="Colore 1 6" xfId="422"/>
    <cellStyle name="Colore 1 7" xfId="423"/>
    <cellStyle name="Colore 1 8" xfId="424"/>
    <cellStyle name="Colore 1 9" xfId="425"/>
    <cellStyle name="Colore 2 10" xfId="426"/>
    <cellStyle name="Colore 2 11" xfId="427"/>
    <cellStyle name="Colore 2 12" xfId="428"/>
    <cellStyle name="Colore 2 13" xfId="429"/>
    <cellStyle name="Colore 2 14" xfId="430"/>
    <cellStyle name="Colore 2 15" xfId="431"/>
    <cellStyle name="Colore 2 16" xfId="432"/>
    <cellStyle name="Colore 2 17" xfId="433"/>
    <cellStyle name="Colore 2 18" xfId="434"/>
    <cellStyle name="Colore 2 19" xfId="435"/>
    <cellStyle name="Colore 2 2" xfId="436"/>
    <cellStyle name="Colore 2 20" xfId="437"/>
    <cellStyle name="Colore 2 3" xfId="438"/>
    <cellStyle name="Colore 2 4" xfId="439"/>
    <cellStyle name="Colore 2 5" xfId="440"/>
    <cellStyle name="Colore 2 6" xfId="441"/>
    <cellStyle name="Colore 2 7" xfId="442"/>
    <cellStyle name="Colore 2 8" xfId="443"/>
    <cellStyle name="Colore 2 9" xfId="444"/>
    <cellStyle name="Colore 3 10" xfId="445"/>
    <cellStyle name="Colore 3 11" xfId="446"/>
    <cellStyle name="Colore 3 12" xfId="447"/>
    <cellStyle name="Colore 3 13" xfId="448"/>
    <cellStyle name="Colore 3 14" xfId="449"/>
    <cellStyle name="Colore 3 15" xfId="450"/>
    <cellStyle name="Colore 3 16" xfId="451"/>
    <cellStyle name="Colore 3 17" xfId="452"/>
    <cellStyle name="Colore 3 18" xfId="453"/>
    <cellStyle name="Colore 3 19" xfId="454"/>
    <cellStyle name="Colore 3 2" xfId="455"/>
    <cellStyle name="Colore 3 20" xfId="456"/>
    <cellStyle name="Colore 3 3" xfId="457"/>
    <cellStyle name="Colore 3 4" xfId="458"/>
    <cellStyle name="Colore 3 5" xfId="459"/>
    <cellStyle name="Colore 3 6" xfId="460"/>
    <cellStyle name="Colore 3 7" xfId="461"/>
    <cellStyle name="Colore 3 8" xfId="462"/>
    <cellStyle name="Colore 3 9" xfId="463"/>
    <cellStyle name="Colore 4 10" xfId="464"/>
    <cellStyle name="Colore 4 11" xfId="465"/>
    <cellStyle name="Colore 4 12" xfId="466"/>
    <cellStyle name="Colore 4 13" xfId="467"/>
    <cellStyle name="Colore 4 14" xfId="468"/>
    <cellStyle name="Colore 4 15" xfId="469"/>
    <cellStyle name="Colore 4 16" xfId="470"/>
    <cellStyle name="Colore 4 17" xfId="471"/>
    <cellStyle name="Colore 4 18" xfId="472"/>
    <cellStyle name="Colore 4 19" xfId="473"/>
    <cellStyle name="Colore 4 2" xfId="474"/>
    <cellStyle name="Colore 4 20" xfId="475"/>
    <cellStyle name="Colore 4 3" xfId="476"/>
    <cellStyle name="Colore 4 4" xfId="477"/>
    <cellStyle name="Colore 4 5" xfId="478"/>
    <cellStyle name="Colore 4 6" xfId="479"/>
    <cellStyle name="Colore 4 7" xfId="480"/>
    <cellStyle name="Colore 4 8" xfId="481"/>
    <cellStyle name="Colore 4 9" xfId="482"/>
    <cellStyle name="Colore 5 10" xfId="483"/>
    <cellStyle name="Colore 5 11" xfId="484"/>
    <cellStyle name="Colore 5 12" xfId="485"/>
    <cellStyle name="Colore 5 13" xfId="486"/>
    <cellStyle name="Colore 5 14" xfId="487"/>
    <cellStyle name="Colore 5 15" xfId="488"/>
    <cellStyle name="Colore 5 16" xfId="489"/>
    <cellStyle name="Colore 5 17" xfId="490"/>
    <cellStyle name="Colore 5 18" xfId="491"/>
    <cellStyle name="Colore 5 19" xfId="492"/>
    <cellStyle name="Colore 5 2" xfId="493"/>
    <cellStyle name="Colore 5 20" xfId="494"/>
    <cellStyle name="Colore 5 3" xfId="495"/>
    <cellStyle name="Colore 5 4" xfId="496"/>
    <cellStyle name="Colore 5 5" xfId="497"/>
    <cellStyle name="Colore 5 6" xfId="498"/>
    <cellStyle name="Colore 5 7" xfId="499"/>
    <cellStyle name="Colore 5 8" xfId="500"/>
    <cellStyle name="Colore 5 9" xfId="501"/>
    <cellStyle name="Colore 6 10" xfId="502"/>
    <cellStyle name="Colore 6 11" xfId="503"/>
    <cellStyle name="Colore 6 12" xfId="504"/>
    <cellStyle name="Colore 6 13" xfId="505"/>
    <cellStyle name="Colore 6 14" xfId="506"/>
    <cellStyle name="Colore 6 15" xfId="507"/>
    <cellStyle name="Colore 6 16" xfId="508"/>
    <cellStyle name="Colore 6 17" xfId="509"/>
    <cellStyle name="Colore 6 18" xfId="510"/>
    <cellStyle name="Colore 6 19" xfId="511"/>
    <cellStyle name="Colore 6 2" xfId="512"/>
    <cellStyle name="Colore 6 20" xfId="513"/>
    <cellStyle name="Colore 6 3" xfId="514"/>
    <cellStyle name="Colore 6 4" xfId="515"/>
    <cellStyle name="Colore 6 5" xfId="516"/>
    <cellStyle name="Colore 6 6" xfId="517"/>
    <cellStyle name="Colore 6 7" xfId="518"/>
    <cellStyle name="Colore 6 8" xfId="519"/>
    <cellStyle name="Colore 6 9" xfId="520"/>
    <cellStyle name="Error 9" xfId="521"/>
    <cellStyle name="Footnote 10" xfId="522"/>
    <cellStyle name="Good 11" xfId="523"/>
    <cellStyle name="Heading 1 13" xfId="524"/>
    <cellStyle name="Heading 12" xfId="525"/>
    <cellStyle name="Heading 2 14" xfId="526"/>
    <cellStyle name="Hyperlink 15" xfId="527"/>
    <cellStyle name="Input 10" xfId="528"/>
    <cellStyle name="Input 11" xfId="529"/>
    <cellStyle name="Input 12" xfId="530"/>
    <cellStyle name="Input 13" xfId="531"/>
    <cellStyle name="Input 14" xfId="532"/>
    <cellStyle name="Input 15" xfId="533"/>
    <cellStyle name="Input 16" xfId="534"/>
    <cellStyle name="Input 17" xfId="535"/>
    <cellStyle name="Input 18" xfId="536"/>
    <cellStyle name="Input 19" xfId="537"/>
    <cellStyle name="Input 2" xfId="538"/>
    <cellStyle name="Input 20" xfId="539"/>
    <cellStyle name="Input 3" xfId="540"/>
    <cellStyle name="Input 4" xfId="541"/>
    <cellStyle name="Input 5" xfId="542"/>
    <cellStyle name="Input 6" xfId="543"/>
    <cellStyle name="Input 7" xfId="544"/>
    <cellStyle name="Input 8" xfId="545"/>
    <cellStyle name="Input 9" xfId="546"/>
    <cellStyle name="Neutral 16" xfId="547"/>
    <cellStyle name="Neutrale 10" xfId="548"/>
    <cellStyle name="Neutrale 11" xfId="549"/>
    <cellStyle name="Neutrale 12" xfId="550"/>
    <cellStyle name="Neutrale 13" xfId="551"/>
    <cellStyle name="Neutrale 14" xfId="552"/>
    <cellStyle name="Neutrale 15" xfId="553"/>
    <cellStyle name="Neutrale 16" xfId="554"/>
    <cellStyle name="Neutrale 17" xfId="555"/>
    <cellStyle name="Neutrale 18" xfId="556"/>
    <cellStyle name="Neutrale 19" xfId="557"/>
    <cellStyle name="Neutrale 2" xfId="558"/>
    <cellStyle name="Neutrale 20" xfId="559"/>
    <cellStyle name="Neutrale 3" xfId="560"/>
    <cellStyle name="Neutrale 4" xfId="561"/>
    <cellStyle name="Neutrale 5" xfId="562"/>
    <cellStyle name="Neutrale 6" xfId="563"/>
    <cellStyle name="Neutrale 7" xfId="564"/>
    <cellStyle name="Neutrale 8" xfId="565"/>
    <cellStyle name="Neutrale 9" xfId="566"/>
    <cellStyle name="Normale" xfId="0" builtinId="0"/>
    <cellStyle name="Normale 2" xfId="1"/>
    <cellStyle name="Normale 2 2" xfId="567"/>
    <cellStyle name="Nota 10" xfId="568"/>
    <cellStyle name="Nota 11" xfId="569"/>
    <cellStyle name="Nota 12" xfId="570"/>
    <cellStyle name="Nota 13" xfId="571"/>
    <cellStyle name="Nota 14" xfId="572"/>
    <cellStyle name="Nota 15" xfId="573"/>
    <cellStyle name="Nota 16" xfId="574"/>
    <cellStyle name="Nota 17" xfId="575"/>
    <cellStyle name="Nota 18" xfId="576"/>
    <cellStyle name="Nota 19" xfId="577"/>
    <cellStyle name="Nota 2" xfId="578"/>
    <cellStyle name="Nota 20" xfId="579"/>
    <cellStyle name="Nota 3" xfId="580"/>
    <cellStyle name="Nota 4" xfId="581"/>
    <cellStyle name="Nota 5" xfId="582"/>
    <cellStyle name="Nota 6" xfId="583"/>
    <cellStyle name="Nota 7" xfId="584"/>
    <cellStyle name="Nota 8" xfId="585"/>
    <cellStyle name="Nota 9" xfId="586"/>
    <cellStyle name="Note 17" xfId="587"/>
    <cellStyle name="Output 10" xfId="588"/>
    <cellStyle name="Output 11" xfId="589"/>
    <cellStyle name="Output 12" xfId="590"/>
    <cellStyle name="Output 13" xfId="591"/>
    <cellStyle name="Output 14" xfId="592"/>
    <cellStyle name="Output 15" xfId="593"/>
    <cellStyle name="Output 16" xfId="594"/>
    <cellStyle name="Output 17" xfId="595"/>
    <cellStyle name="Output 18" xfId="596"/>
    <cellStyle name="Output 19" xfId="597"/>
    <cellStyle name="Output 2" xfId="598"/>
    <cellStyle name="Output 2 2" xfId="599"/>
    <cellStyle name="Output 20" xfId="600"/>
    <cellStyle name="Output 3" xfId="601"/>
    <cellStyle name="Output 4" xfId="602"/>
    <cellStyle name="Output 5" xfId="603"/>
    <cellStyle name="Output 6" xfId="604"/>
    <cellStyle name="Output 7" xfId="605"/>
    <cellStyle name="Output 8" xfId="606"/>
    <cellStyle name="Output 9" xfId="607"/>
    <cellStyle name="Result 18" xfId="608"/>
    <cellStyle name="Risultato2" xfId="609"/>
    <cellStyle name="Status 19" xfId="610"/>
    <cellStyle name="Testo avviso 10" xfId="611"/>
    <cellStyle name="Testo avviso 11" xfId="612"/>
    <cellStyle name="Testo avviso 12" xfId="613"/>
    <cellStyle name="Testo avviso 13" xfId="614"/>
    <cellStyle name="Testo avviso 14" xfId="615"/>
    <cellStyle name="Testo avviso 15" xfId="616"/>
    <cellStyle name="Testo avviso 16" xfId="617"/>
    <cellStyle name="Testo avviso 17" xfId="618"/>
    <cellStyle name="Testo avviso 18" xfId="619"/>
    <cellStyle name="Testo avviso 19" xfId="620"/>
    <cellStyle name="Testo avviso 2" xfId="621"/>
    <cellStyle name="Testo avviso 20" xfId="622"/>
    <cellStyle name="Testo avviso 3" xfId="623"/>
    <cellStyle name="Testo avviso 4" xfId="624"/>
    <cellStyle name="Testo avviso 5" xfId="625"/>
    <cellStyle name="Testo avviso 6" xfId="626"/>
    <cellStyle name="Testo avviso 7" xfId="627"/>
    <cellStyle name="Testo avviso 8" xfId="628"/>
    <cellStyle name="Testo avviso 9" xfId="629"/>
    <cellStyle name="Testo descrittivo 10" xfId="630"/>
    <cellStyle name="Testo descrittivo 11" xfId="631"/>
    <cellStyle name="Testo descrittivo 12" xfId="632"/>
    <cellStyle name="Testo descrittivo 13" xfId="633"/>
    <cellStyle name="Testo descrittivo 14" xfId="634"/>
    <cellStyle name="Testo descrittivo 15" xfId="635"/>
    <cellStyle name="Testo descrittivo 16" xfId="636"/>
    <cellStyle name="Testo descrittivo 17" xfId="637"/>
    <cellStyle name="Testo descrittivo 18" xfId="638"/>
    <cellStyle name="Testo descrittivo 19" xfId="639"/>
    <cellStyle name="Testo descrittivo 2" xfId="640"/>
    <cellStyle name="Testo descrittivo 20" xfId="641"/>
    <cellStyle name="Testo descrittivo 3" xfId="642"/>
    <cellStyle name="Testo descrittivo 4" xfId="643"/>
    <cellStyle name="Testo descrittivo 5" xfId="644"/>
    <cellStyle name="Testo descrittivo 6" xfId="645"/>
    <cellStyle name="Testo descrittivo 7" xfId="646"/>
    <cellStyle name="Testo descrittivo 8" xfId="647"/>
    <cellStyle name="Testo descrittivo 9" xfId="648"/>
    <cellStyle name="Text 20" xfId="649"/>
    <cellStyle name="Titolo 1 10" xfId="650"/>
    <cellStyle name="Titolo 1 11" xfId="651"/>
    <cellStyle name="Titolo 1 12" xfId="652"/>
    <cellStyle name="Titolo 1 13" xfId="653"/>
    <cellStyle name="Titolo 1 14" xfId="654"/>
    <cellStyle name="Titolo 1 15" xfId="655"/>
    <cellStyle name="Titolo 1 16" xfId="656"/>
    <cellStyle name="Titolo 1 17" xfId="657"/>
    <cellStyle name="Titolo 1 18" xfId="658"/>
    <cellStyle name="Titolo 1 19" xfId="659"/>
    <cellStyle name="Titolo 1 2" xfId="660"/>
    <cellStyle name="Titolo 1 20" xfId="661"/>
    <cellStyle name="Titolo 1 3" xfId="662"/>
    <cellStyle name="Titolo 1 4" xfId="663"/>
    <cellStyle name="Titolo 1 5" xfId="664"/>
    <cellStyle name="Titolo 1 6" xfId="665"/>
    <cellStyle name="Titolo 1 7" xfId="666"/>
    <cellStyle name="Titolo 1 8" xfId="667"/>
    <cellStyle name="Titolo 1 9" xfId="668"/>
    <cellStyle name="Titolo 10" xfId="669"/>
    <cellStyle name="Titolo 11" xfId="670"/>
    <cellStyle name="Titolo 12" xfId="671"/>
    <cellStyle name="Titolo 13" xfId="672"/>
    <cellStyle name="Titolo 14" xfId="673"/>
    <cellStyle name="Titolo 15" xfId="674"/>
    <cellStyle name="Titolo 16" xfId="675"/>
    <cellStyle name="Titolo 17" xfId="676"/>
    <cellStyle name="Titolo 18" xfId="677"/>
    <cellStyle name="Titolo 19" xfId="678"/>
    <cellStyle name="Titolo 2 10" xfId="679"/>
    <cellStyle name="Titolo 2 11" xfId="680"/>
    <cellStyle name="Titolo 2 12" xfId="681"/>
    <cellStyle name="Titolo 2 13" xfId="682"/>
    <cellStyle name="Titolo 2 14" xfId="683"/>
    <cellStyle name="Titolo 2 15" xfId="684"/>
    <cellStyle name="Titolo 2 16" xfId="685"/>
    <cellStyle name="Titolo 2 17" xfId="686"/>
    <cellStyle name="Titolo 2 18" xfId="687"/>
    <cellStyle name="Titolo 2 19" xfId="688"/>
    <cellStyle name="Titolo 2 2" xfId="689"/>
    <cellStyle name="Titolo 2 20" xfId="690"/>
    <cellStyle name="Titolo 2 3" xfId="691"/>
    <cellStyle name="Titolo 2 4" xfId="692"/>
    <cellStyle name="Titolo 2 5" xfId="693"/>
    <cellStyle name="Titolo 2 6" xfId="694"/>
    <cellStyle name="Titolo 2 7" xfId="695"/>
    <cellStyle name="Titolo 2 8" xfId="696"/>
    <cellStyle name="Titolo 2 9" xfId="697"/>
    <cellStyle name="Titolo 20" xfId="698"/>
    <cellStyle name="Titolo 21" xfId="699"/>
    <cellStyle name="Titolo 22" xfId="700"/>
    <cellStyle name="Titolo 23" xfId="701"/>
    <cellStyle name="Titolo 3 10" xfId="702"/>
    <cellStyle name="Titolo 3 11" xfId="703"/>
    <cellStyle name="Titolo 3 12" xfId="704"/>
    <cellStyle name="Titolo 3 13" xfId="705"/>
    <cellStyle name="Titolo 3 14" xfId="706"/>
    <cellStyle name="Titolo 3 15" xfId="707"/>
    <cellStyle name="Titolo 3 16" xfId="708"/>
    <cellStyle name="Titolo 3 17" xfId="709"/>
    <cellStyle name="Titolo 3 18" xfId="710"/>
    <cellStyle name="Titolo 3 19" xfId="711"/>
    <cellStyle name="Titolo 3 2" xfId="712"/>
    <cellStyle name="Titolo 3 20" xfId="713"/>
    <cellStyle name="Titolo 3 3" xfId="714"/>
    <cellStyle name="Titolo 3 4" xfId="715"/>
    <cellStyle name="Titolo 3 5" xfId="716"/>
    <cellStyle name="Titolo 3 6" xfId="717"/>
    <cellStyle name="Titolo 3 7" xfId="718"/>
    <cellStyle name="Titolo 3 8" xfId="719"/>
    <cellStyle name="Titolo 3 9" xfId="720"/>
    <cellStyle name="Titolo 4 10" xfId="721"/>
    <cellStyle name="Titolo 4 11" xfId="722"/>
    <cellStyle name="Titolo 4 12" xfId="723"/>
    <cellStyle name="Titolo 4 13" xfId="724"/>
    <cellStyle name="Titolo 4 14" xfId="725"/>
    <cellStyle name="Titolo 4 15" xfId="726"/>
    <cellStyle name="Titolo 4 16" xfId="727"/>
    <cellStyle name="Titolo 4 17" xfId="728"/>
    <cellStyle name="Titolo 4 18" xfId="729"/>
    <cellStyle name="Titolo 4 19" xfId="730"/>
    <cellStyle name="Titolo 4 2" xfId="731"/>
    <cellStyle name="Titolo 4 20" xfId="732"/>
    <cellStyle name="Titolo 4 3" xfId="733"/>
    <cellStyle name="Titolo 4 4" xfId="734"/>
    <cellStyle name="Titolo 4 5" xfId="735"/>
    <cellStyle name="Titolo 4 6" xfId="736"/>
    <cellStyle name="Titolo 4 7" xfId="737"/>
    <cellStyle name="Titolo 4 8" xfId="738"/>
    <cellStyle name="Titolo 4 9" xfId="739"/>
    <cellStyle name="Titolo 5" xfId="740"/>
    <cellStyle name="Titolo 6" xfId="741"/>
    <cellStyle name="Titolo 7" xfId="742"/>
    <cellStyle name="Titolo 8" xfId="743"/>
    <cellStyle name="Titolo 9" xfId="744"/>
    <cellStyle name="Totale 10" xfId="745"/>
    <cellStyle name="Totale 11" xfId="746"/>
    <cellStyle name="Totale 12" xfId="747"/>
    <cellStyle name="Totale 13" xfId="748"/>
    <cellStyle name="Totale 14" xfId="749"/>
    <cellStyle name="Totale 15" xfId="750"/>
    <cellStyle name="Totale 16" xfId="751"/>
    <cellStyle name="Totale 17" xfId="752"/>
    <cellStyle name="Totale 18" xfId="753"/>
    <cellStyle name="Totale 19" xfId="754"/>
    <cellStyle name="Totale 2" xfId="755"/>
    <cellStyle name="Totale 20" xfId="756"/>
    <cellStyle name="Totale 3" xfId="757"/>
    <cellStyle name="Totale 4" xfId="758"/>
    <cellStyle name="Totale 5" xfId="759"/>
    <cellStyle name="Totale 6" xfId="760"/>
    <cellStyle name="Totale 7" xfId="761"/>
    <cellStyle name="Totale 8" xfId="762"/>
    <cellStyle name="Totale 9" xfId="763"/>
    <cellStyle name="Valore non valido 10" xfId="764"/>
    <cellStyle name="Valore non valido 11" xfId="765"/>
    <cellStyle name="Valore non valido 12" xfId="766"/>
    <cellStyle name="Valore non valido 13" xfId="767"/>
    <cellStyle name="Valore non valido 14" xfId="768"/>
    <cellStyle name="Valore non valido 15" xfId="769"/>
    <cellStyle name="Valore non valido 16" xfId="770"/>
    <cellStyle name="Valore non valido 17" xfId="771"/>
    <cellStyle name="Valore non valido 18" xfId="772"/>
    <cellStyle name="Valore non valido 19" xfId="773"/>
    <cellStyle name="Valore non valido 2" xfId="774"/>
    <cellStyle name="Valore non valido 20" xfId="775"/>
    <cellStyle name="Valore non valido 3" xfId="776"/>
    <cellStyle name="Valore non valido 4" xfId="777"/>
    <cellStyle name="Valore non valido 5" xfId="778"/>
    <cellStyle name="Valore non valido 6" xfId="779"/>
    <cellStyle name="Valore non valido 7" xfId="780"/>
    <cellStyle name="Valore non valido 8" xfId="781"/>
    <cellStyle name="Valore non valido 9" xfId="782"/>
    <cellStyle name="Valore valido 10" xfId="783"/>
    <cellStyle name="Valore valido 11" xfId="784"/>
    <cellStyle name="Valore valido 12" xfId="785"/>
    <cellStyle name="Valore valido 13" xfId="786"/>
    <cellStyle name="Valore valido 14" xfId="787"/>
    <cellStyle name="Valore valido 15" xfId="788"/>
    <cellStyle name="Valore valido 16" xfId="789"/>
    <cellStyle name="Valore valido 17" xfId="790"/>
    <cellStyle name="Valore valido 18" xfId="791"/>
    <cellStyle name="Valore valido 19" xfId="792"/>
    <cellStyle name="Valore valido 2" xfId="793"/>
    <cellStyle name="Valore valido 20" xfId="794"/>
    <cellStyle name="Valore valido 3" xfId="795"/>
    <cellStyle name="Valore valido 4" xfId="796"/>
    <cellStyle name="Valore valido 5" xfId="797"/>
    <cellStyle name="Valore valido 6" xfId="798"/>
    <cellStyle name="Valore valido 7" xfId="799"/>
    <cellStyle name="Valore valido 8" xfId="800"/>
    <cellStyle name="Valore valido 9" xfId="801"/>
    <cellStyle name="Warning 21" xfId="802"/>
  </cellStyles>
  <dxfs count="0"/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</a:t>
            </a:r>
          </a:p>
        </c:rich>
      </c:tx>
    </c:title>
    <c:view3D>
      <c:rotX val="75"/>
      <c:perspective val="30"/>
    </c:view3D>
    <c:plotArea>
      <c:layout>
        <c:manualLayout>
          <c:layoutTarget val="inner"/>
          <c:xMode val="edge"/>
          <c:yMode val="edge"/>
          <c:x val="0.21264391951006154"/>
          <c:y val="0.24786599591717734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'2020'!$B$22:$H$22</c:f>
              <c:numCache>
                <c:formatCode>General</c:formatCode>
                <c:ptCount val="7"/>
                <c:pt idx="0">
                  <c:v>236</c:v>
                </c:pt>
                <c:pt idx="1">
                  <c:v>37</c:v>
                </c:pt>
                <c:pt idx="2">
                  <c:v>42</c:v>
                </c:pt>
                <c:pt idx="3">
                  <c:v>47</c:v>
                </c:pt>
                <c:pt idx="4">
                  <c:v>84</c:v>
                </c:pt>
                <c:pt idx="5">
                  <c:v>29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891-A276-2A4E2F52EB7B}"/>
            </c:ext>
          </c:extLst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Campioni analizzati da LR RIFIUTI 2024</a:t>
            </a:r>
          </a:p>
        </c:rich>
      </c:tx>
      <c:layout/>
      <c:spPr>
        <a:noFill/>
        <a:ln>
          <a:noFill/>
        </a:ln>
        <a:effectLst/>
      </c:spPr>
    </c:title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05428044898664"/>
          <c:y val="0.16336819225721791"/>
          <c:w val="0.68045231846019261"/>
          <c:h val="0.75474518810148838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678-4AA6-A80C-BB0346F6FA08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678-4AA6-A80C-BB0346F6FA08}"/>
              </c:ext>
            </c:extLst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678-4AA6-A80C-BB0346F6FA08}"/>
              </c:ext>
            </c:extLst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678-4AA6-A80C-BB0346F6FA08}"/>
              </c:ext>
            </c:extLst>
          </c:dPt>
          <c:dPt>
            <c:idx val="4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678-4AA6-A80C-BB0346F6FA08}"/>
              </c:ext>
            </c:extLst>
          </c:dPt>
          <c:dPt>
            <c:idx val="5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678-4AA6-A80C-BB0346F6FA0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'2024'!$B$20:$H$20</c:f>
              <c:strCache>
                <c:ptCount val="6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ARPA SICILIA </c:v>
                </c:pt>
              </c:strCache>
            </c:strRef>
          </c:cat>
          <c:val>
            <c:numRef>
              <c:f>'2024'!$B$24:$H$24</c:f>
              <c:numCache>
                <c:formatCode>General</c:formatCode>
                <c:ptCount val="6"/>
                <c:pt idx="0">
                  <c:v>22</c:v>
                </c:pt>
                <c:pt idx="1">
                  <c:v>6</c:v>
                </c:pt>
                <c:pt idx="2">
                  <c:v>3</c:v>
                </c:pt>
                <c:pt idx="3">
                  <c:v>71</c:v>
                </c:pt>
                <c:pt idx="4">
                  <c:v>20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CA-4A86-B997-51BE01B7FB80}"/>
            </c:ext>
          </c:extLst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'2020'!$J$22</c:f>
              <c:strCache>
                <c:ptCount val="1"/>
                <c:pt idx="0">
                  <c:v>Conformi</c:v>
                </c:pt>
              </c:strCache>
            </c:strRef>
          </c:tx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'2020'!$B$22:$H$22</c:f>
              <c:numCache>
                <c:formatCode>General</c:formatCode>
                <c:ptCount val="7"/>
                <c:pt idx="0">
                  <c:v>236</c:v>
                </c:pt>
                <c:pt idx="1">
                  <c:v>37</c:v>
                </c:pt>
                <c:pt idx="2">
                  <c:v>42</c:v>
                </c:pt>
                <c:pt idx="3">
                  <c:v>47</c:v>
                </c:pt>
                <c:pt idx="4">
                  <c:v>84</c:v>
                </c:pt>
                <c:pt idx="5">
                  <c:v>29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98-4E75-A111-9174659B3661}"/>
            </c:ext>
          </c:extLst>
        </c:ser>
        <c:ser>
          <c:idx val="1"/>
          <c:order val="1"/>
          <c:tx>
            <c:strRef>
              <c:f>'2020'!$J$23</c:f>
              <c:strCache>
                <c:ptCount val="1"/>
                <c:pt idx="0">
                  <c:v>Non Conformi</c:v>
                </c:pt>
              </c:strCache>
            </c:strRef>
          </c:tx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'2020'!$B$23:$H$23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20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98-4E75-A111-9174659B3661}"/>
            </c:ext>
          </c:extLst>
        </c:ser>
        <c:gapWidth val="75"/>
        <c:shape val="box"/>
        <c:axId val="196203648"/>
        <c:axId val="196205184"/>
        <c:axId val="0"/>
      </c:bar3DChart>
      <c:catAx>
        <c:axId val="196203648"/>
        <c:scaling>
          <c:orientation val="minMax"/>
        </c:scaling>
        <c:axPos val="b"/>
        <c:numFmt formatCode="General" sourceLinked="0"/>
        <c:majorTickMark val="none"/>
        <c:tickLblPos val="nextTo"/>
        <c:crossAx val="196205184"/>
        <c:crosses val="autoZero"/>
        <c:auto val="1"/>
        <c:lblAlgn val="ctr"/>
        <c:lblOffset val="100"/>
      </c:catAx>
      <c:valAx>
        <c:axId val="1962051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9620364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</a:t>
            </a:r>
          </a:p>
        </c:rich>
      </c:tx>
    </c:title>
    <c:view3D>
      <c:rotX val="75"/>
      <c:perspective val="30"/>
    </c:view3D>
    <c:plotArea>
      <c:layout>
        <c:manualLayout>
          <c:layoutTarget val="inner"/>
          <c:xMode val="edge"/>
          <c:yMode val="edge"/>
          <c:x val="0.21264391951006159"/>
          <c:y val="0.24786599591717742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'2021'!$B$22:$H$22</c:f>
              <c:numCache>
                <c:formatCode>General</c:formatCode>
                <c:ptCount val="7"/>
                <c:pt idx="0">
                  <c:v>140</c:v>
                </c:pt>
                <c:pt idx="1">
                  <c:v>35</c:v>
                </c:pt>
                <c:pt idx="2">
                  <c:v>82</c:v>
                </c:pt>
                <c:pt idx="3">
                  <c:v>108</c:v>
                </c:pt>
                <c:pt idx="4">
                  <c:v>104</c:v>
                </c:pt>
                <c:pt idx="5">
                  <c:v>48</c:v>
                </c:pt>
                <c:pt idx="6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FA-4D8F-BD9F-6A258CF48EB2}"/>
            </c:ext>
          </c:extLst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'2020'!$J$22</c:f>
              <c:strCache>
                <c:ptCount val="1"/>
                <c:pt idx="0">
                  <c:v>Conformi</c:v>
                </c:pt>
              </c:strCache>
            </c:strRef>
          </c:tx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'2021'!$B$22:$H$22</c:f>
              <c:numCache>
                <c:formatCode>General</c:formatCode>
                <c:ptCount val="7"/>
                <c:pt idx="0">
                  <c:v>140</c:v>
                </c:pt>
                <c:pt idx="1">
                  <c:v>35</c:v>
                </c:pt>
                <c:pt idx="2">
                  <c:v>82</c:v>
                </c:pt>
                <c:pt idx="3">
                  <c:v>108</c:v>
                </c:pt>
                <c:pt idx="4">
                  <c:v>104</c:v>
                </c:pt>
                <c:pt idx="5">
                  <c:v>48</c:v>
                </c:pt>
                <c:pt idx="6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5C-4748-B704-61B6AFDAAE88}"/>
            </c:ext>
          </c:extLst>
        </c:ser>
        <c:ser>
          <c:idx val="1"/>
          <c:order val="1"/>
          <c:tx>
            <c:strRef>
              <c:f>'2020'!$J$23</c:f>
              <c:strCache>
                <c:ptCount val="1"/>
                <c:pt idx="0">
                  <c:v>Non Conformi</c:v>
                </c:pt>
              </c:strCache>
            </c:strRef>
          </c:tx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'2021'!$B$23:$H$23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</c:v>
                </c:pt>
                <c:pt idx="5">
                  <c:v>32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5C-4748-B704-61B6AFDAAE88}"/>
            </c:ext>
          </c:extLst>
        </c:ser>
        <c:gapWidth val="75"/>
        <c:shape val="box"/>
        <c:axId val="199966720"/>
        <c:axId val="199968256"/>
        <c:axId val="0"/>
      </c:bar3DChart>
      <c:catAx>
        <c:axId val="199966720"/>
        <c:scaling>
          <c:orientation val="minMax"/>
        </c:scaling>
        <c:axPos val="b"/>
        <c:numFmt formatCode="General" sourceLinked="0"/>
        <c:majorTickMark val="none"/>
        <c:tickLblPos val="nextTo"/>
        <c:crossAx val="199968256"/>
        <c:crosses val="autoZero"/>
        <c:auto val="1"/>
        <c:lblAlgn val="ctr"/>
        <c:lblOffset val="100"/>
      </c:catAx>
      <c:valAx>
        <c:axId val="1999682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9996672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</a:t>
            </a:r>
          </a:p>
        </c:rich>
      </c:tx>
    </c:title>
    <c:view3D>
      <c:rotX val="75"/>
      <c:perspective val="30"/>
    </c:view3D>
    <c:plotArea>
      <c:layout>
        <c:manualLayout>
          <c:layoutTarget val="inner"/>
          <c:xMode val="edge"/>
          <c:yMode val="edge"/>
          <c:x val="0.21264391951006167"/>
          <c:y val="0.24786599591717748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'2022'!$B$22:$H$22</c:f>
              <c:numCache>
                <c:formatCode>General</c:formatCode>
                <c:ptCount val="7"/>
                <c:pt idx="0">
                  <c:v>249</c:v>
                </c:pt>
                <c:pt idx="1">
                  <c:v>54</c:v>
                </c:pt>
                <c:pt idx="2">
                  <c:v>43</c:v>
                </c:pt>
                <c:pt idx="3">
                  <c:v>76</c:v>
                </c:pt>
                <c:pt idx="4">
                  <c:v>106</c:v>
                </c:pt>
                <c:pt idx="5">
                  <c:v>16</c:v>
                </c:pt>
                <c:pt idx="6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2D-49BD-A3CD-5C20E5068210}"/>
            </c:ext>
          </c:extLst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zero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'2020'!$J$22</c:f>
              <c:strCache>
                <c:ptCount val="1"/>
                <c:pt idx="0">
                  <c:v>Conformi</c:v>
                </c:pt>
              </c:strCache>
            </c:strRef>
          </c:tx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'2022'!$B$23:$H$23</c:f>
              <c:numCache>
                <c:formatCode>General</c:formatCode>
                <c:ptCount val="7"/>
                <c:pt idx="0">
                  <c:v>205</c:v>
                </c:pt>
                <c:pt idx="1">
                  <c:v>54</c:v>
                </c:pt>
                <c:pt idx="2">
                  <c:v>42</c:v>
                </c:pt>
                <c:pt idx="3">
                  <c:v>76</c:v>
                </c:pt>
                <c:pt idx="4">
                  <c:v>101</c:v>
                </c:pt>
                <c:pt idx="5">
                  <c:v>14</c:v>
                </c:pt>
                <c:pt idx="6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F0-48CE-A5F9-E8041D49EF93}"/>
            </c:ext>
          </c:extLst>
        </c:ser>
        <c:ser>
          <c:idx val="1"/>
          <c:order val="1"/>
          <c:tx>
            <c:strRef>
              <c:f>'2020'!$J$23</c:f>
              <c:strCache>
                <c:ptCount val="1"/>
                <c:pt idx="0">
                  <c:v>Non Conformi</c:v>
                </c:pt>
              </c:strCache>
            </c:strRef>
          </c:tx>
          <c:cat>
            <c:strRef>
              <c:f>'2020'!$B$2:$H$2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UO Mare</c:v>
                </c:pt>
                <c:pt idx="6">
                  <c:v>DT</c:v>
                </c:pt>
              </c:strCache>
            </c:strRef>
          </c:cat>
          <c:val>
            <c:numRef>
              <c:f>'2022'!$B$24:$H$24</c:f>
              <c:numCache>
                <c:formatCode>General</c:formatCode>
                <c:ptCount val="7"/>
                <c:pt idx="0">
                  <c:v>44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F0-48CE-A5F9-E8041D49EF93}"/>
            </c:ext>
          </c:extLst>
        </c:ser>
        <c:gapWidth val="75"/>
        <c:shape val="box"/>
        <c:axId val="200063616"/>
        <c:axId val="200077696"/>
        <c:axId val="0"/>
      </c:bar3DChart>
      <c:catAx>
        <c:axId val="200063616"/>
        <c:scaling>
          <c:orientation val="minMax"/>
        </c:scaling>
        <c:axPos val="b"/>
        <c:numFmt formatCode="General" sourceLinked="0"/>
        <c:majorTickMark val="none"/>
        <c:tickLblPos val="nextTo"/>
        <c:crossAx val="200077696"/>
        <c:crosses val="autoZero"/>
        <c:auto val="1"/>
        <c:lblAlgn val="ctr"/>
        <c:lblOffset val="100"/>
      </c:catAx>
      <c:valAx>
        <c:axId val="2000776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20006361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 Analizzati 2023 </a:t>
            </a:r>
          </a:p>
        </c:rich>
      </c:tx>
    </c:title>
    <c:view3D>
      <c:rotX val="75"/>
      <c:perspective val="30"/>
    </c:view3D>
    <c:plotArea>
      <c:layout>
        <c:manualLayout>
          <c:layoutTarget val="inner"/>
          <c:xMode val="edge"/>
          <c:yMode val="edge"/>
          <c:x val="0.21264391951006159"/>
          <c:y val="0.24786599591717742"/>
          <c:w val="0.46360258092738432"/>
          <c:h val="0.752134004082822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'2023'!$B$2:$I$2</c:f>
              <c:strCache>
                <c:ptCount val="8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Mare</c:v>
                </c:pt>
                <c:pt idx="6">
                  <c:v>DT</c:v>
                </c:pt>
                <c:pt idx="7">
                  <c:v>TDF</c:v>
                </c:pt>
              </c:strCache>
            </c:strRef>
          </c:cat>
          <c:val>
            <c:numRef>
              <c:f>'2023'!$B$22:$I$22</c:f>
              <c:numCache>
                <c:formatCode>General</c:formatCode>
                <c:ptCount val="8"/>
                <c:pt idx="0">
                  <c:v>193</c:v>
                </c:pt>
                <c:pt idx="1">
                  <c:v>50</c:v>
                </c:pt>
                <c:pt idx="2">
                  <c:v>48</c:v>
                </c:pt>
                <c:pt idx="3">
                  <c:v>107</c:v>
                </c:pt>
                <c:pt idx="4">
                  <c:v>72</c:v>
                </c:pt>
                <c:pt idx="5">
                  <c:v>36</c:v>
                </c:pt>
                <c:pt idx="6">
                  <c:v>39</c:v>
                </c:pt>
                <c:pt idx="7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F4-4F21-9F62-50D60E6D26EA}"/>
            </c:ext>
          </c:extLst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Campioni</a:t>
            </a:r>
            <a:r>
              <a:rPr lang="it-IT" baseline="0"/>
              <a:t> Conformi</a:t>
            </a:r>
            <a:endParaRPr lang="it-IT"/>
          </a:p>
        </c:rich>
      </c:tx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'2023'!$J$22</c:f>
              <c:strCache>
                <c:ptCount val="1"/>
                <c:pt idx="0">
                  <c:v>Conformi</c:v>
                </c:pt>
              </c:strCache>
            </c:strRef>
          </c:tx>
          <c:cat>
            <c:strRef>
              <c:f>'2023'!$B$2:$I$2</c:f>
              <c:strCache>
                <c:ptCount val="8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Mare</c:v>
                </c:pt>
                <c:pt idx="6">
                  <c:v>DT</c:v>
                </c:pt>
                <c:pt idx="7">
                  <c:v>TDF</c:v>
                </c:pt>
              </c:strCache>
            </c:strRef>
          </c:cat>
          <c:val>
            <c:numRef>
              <c:f>'2023'!$B$22:$I$22</c:f>
              <c:numCache>
                <c:formatCode>General</c:formatCode>
                <c:ptCount val="8"/>
                <c:pt idx="0">
                  <c:v>193</c:v>
                </c:pt>
                <c:pt idx="1">
                  <c:v>50</c:v>
                </c:pt>
                <c:pt idx="2">
                  <c:v>48</c:v>
                </c:pt>
                <c:pt idx="3">
                  <c:v>107</c:v>
                </c:pt>
                <c:pt idx="4">
                  <c:v>72</c:v>
                </c:pt>
                <c:pt idx="5">
                  <c:v>36</c:v>
                </c:pt>
                <c:pt idx="6">
                  <c:v>39</c:v>
                </c:pt>
                <c:pt idx="7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00-4D98-9881-EE3241638F87}"/>
            </c:ext>
          </c:extLst>
        </c:ser>
        <c:ser>
          <c:idx val="1"/>
          <c:order val="1"/>
          <c:tx>
            <c:strRef>
              <c:f>'2023'!$J$23</c:f>
              <c:strCache>
                <c:ptCount val="1"/>
                <c:pt idx="0">
                  <c:v>Non Conformi</c:v>
                </c:pt>
              </c:strCache>
            </c:strRef>
          </c:tx>
          <c:cat>
            <c:strRef>
              <c:f>'2023'!$B$2:$I$2</c:f>
              <c:strCache>
                <c:ptCount val="8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Mare</c:v>
                </c:pt>
                <c:pt idx="6">
                  <c:v>DT</c:v>
                </c:pt>
                <c:pt idx="7">
                  <c:v>TDF</c:v>
                </c:pt>
              </c:strCache>
            </c:strRef>
          </c:cat>
          <c:val>
            <c:numRef>
              <c:f>'2023'!$B$23:$I$23</c:f>
              <c:numCache>
                <c:formatCode>General</c:formatCode>
                <c:ptCount val="8"/>
                <c:pt idx="0">
                  <c:v>8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00-4D98-9881-EE3241638F87}"/>
            </c:ext>
          </c:extLst>
        </c:ser>
        <c:gapWidth val="75"/>
        <c:shape val="box"/>
        <c:axId val="200111232"/>
        <c:axId val="200112768"/>
        <c:axId val="0"/>
      </c:bar3DChart>
      <c:catAx>
        <c:axId val="200111232"/>
        <c:scaling>
          <c:orientation val="minMax"/>
        </c:scaling>
        <c:axPos val="b"/>
        <c:numFmt formatCode="General" sourceLinked="0"/>
        <c:majorTickMark val="none"/>
        <c:tickLblPos val="nextTo"/>
        <c:crossAx val="200112768"/>
        <c:crosses val="autoZero"/>
        <c:auto val="1"/>
        <c:lblAlgn val="ctr"/>
        <c:lblOffset val="100"/>
      </c:catAx>
      <c:valAx>
        <c:axId val="20011276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20011123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rot="0" spcFirstLastPara="1" vertOverflow="ellipsis" vert="horz" wrap="square" anchor="ctr" anchorCtr="1"/>
          <a:lstStyle/>
          <a:p>
            <a:pPr>
              <a:defRPr lang="it-IT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rPr>
              <a:t>Campioni 2024</a:t>
            </a:r>
          </a:p>
        </c:rich>
      </c:tx>
      <c:layout>
        <c:manualLayout>
          <c:xMode val="edge"/>
          <c:yMode val="edge"/>
          <c:x val="0.36815966754155732"/>
          <c:y val="2.3148148148148147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8177935173700644E-2"/>
          <c:y val="0.14387335286611561"/>
          <c:w val="0.91331328797369937"/>
          <c:h val="0.66055385585324933"/>
        </c:manualLayout>
      </c:layout>
      <c:barChart>
        <c:barDir val="col"/>
        <c:grouping val="stacked"/>
        <c:ser>
          <c:idx val="0"/>
          <c:order val="0"/>
          <c:tx>
            <c:v>conformi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'2024'!$B$20:$J$20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ARPA SICILIA </c:v>
                </c:pt>
                <c:pt idx="6">
                  <c:v>CAMPIONI TOTALI</c:v>
                </c:pt>
              </c:strCache>
            </c:strRef>
          </c:cat>
          <c:val>
            <c:numRef>
              <c:f>'2024'!$B$22:$J$22</c:f>
              <c:numCache>
                <c:formatCode>General</c:formatCode>
                <c:ptCount val="7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70</c:v>
                </c:pt>
                <c:pt idx="4">
                  <c:v>18</c:v>
                </c:pt>
                <c:pt idx="5">
                  <c:v>1</c:v>
                </c:pt>
                <c:pt idx="6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6-4A45-A345-8A9DB72D5FE0}"/>
            </c:ext>
          </c:extLst>
        </c:ser>
        <c:ser>
          <c:idx val="1"/>
          <c:order val="1"/>
          <c:tx>
            <c:v>non conformi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'2024'!$B$20:$J$20</c:f>
              <c:strCache>
                <c:ptCount val="7"/>
                <c:pt idx="0">
                  <c:v>Napoli</c:v>
                </c:pt>
                <c:pt idx="1">
                  <c:v>Avellino</c:v>
                </c:pt>
                <c:pt idx="2">
                  <c:v>Benevento</c:v>
                </c:pt>
                <c:pt idx="3">
                  <c:v>Caserta</c:v>
                </c:pt>
                <c:pt idx="4">
                  <c:v>Salerno</c:v>
                </c:pt>
                <c:pt idx="5">
                  <c:v>ARPA SICILIA </c:v>
                </c:pt>
                <c:pt idx="6">
                  <c:v>CAMPIONI TOTALI</c:v>
                </c:pt>
              </c:strCache>
            </c:strRef>
          </c:cat>
          <c:val>
            <c:numRef>
              <c:f>'2024'!$B$23:$J$23</c:f>
              <c:numCache>
                <c:formatCode>General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26-4A45-A345-8A9DB72D5FE0}"/>
            </c:ext>
          </c:extLst>
        </c:ser>
        <c:overlap val="100"/>
        <c:axId val="200366336"/>
        <c:axId val="200384512"/>
      </c:barChart>
      <c:catAx>
        <c:axId val="200366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384512"/>
        <c:crosses val="autoZero"/>
        <c:auto val="1"/>
        <c:lblAlgn val="ctr"/>
        <c:lblOffset val="100"/>
      </c:catAx>
      <c:valAx>
        <c:axId val="2003845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36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84470691163664"/>
          <c:y val="0.86631889763779613"/>
          <c:w val="0.37664391951006132"/>
          <c:h val="0.11979221347331609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25</xdr:row>
      <xdr:rowOff>133350</xdr:rowOff>
    </xdr:from>
    <xdr:to>
      <xdr:col>8</xdr:col>
      <xdr:colOff>342900</xdr:colOff>
      <xdr:row>40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25</xdr:row>
      <xdr:rowOff>85725</xdr:rowOff>
    </xdr:from>
    <xdr:to>
      <xdr:col>14</xdr:col>
      <xdr:colOff>238125</xdr:colOff>
      <xdr:row>39</xdr:row>
      <xdr:rowOff>161925</xdr:rowOff>
    </xdr:to>
    <xdr:graphicFrame macro="">
      <xdr:nvGraphicFramePr>
        <xdr:cNvPr id="4" name="Grafic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25</xdr:row>
      <xdr:rowOff>133350</xdr:rowOff>
    </xdr:from>
    <xdr:to>
      <xdr:col>8</xdr:col>
      <xdr:colOff>342900</xdr:colOff>
      <xdr:row>40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25</xdr:row>
      <xdr:rowOff>85725</xdr:rowOff>
    </xdr:from>
    <xdr:to>
      <xdr:col>14</xdr:col>
      <xdr:colOff>238125</xdr:colOff>
      <xdr:row>39</xdr:row>
      <xdr:rowOff>161925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25</xdr:row>
      <xdr:rowOff>133350</xdr:rowOff>
    </xdr:from>
    <xdr:to>
      <xdr:col>8</xdr:col>
      <xdr:colOff>342900</xdr:colOff>
      <xdr:row>40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25</xdr:row>
      <xdr:rowOff>85725</xdr:rowOff>
    </xdr:from>
    <xdr:to>
      <xdr:col>14</xdr:col>
      <xdr:colOff>238125</xdr:colOff>
      <xdr:row>39</xdr:row>
      <xdr:rowOff>161925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690564</xdr:colOff>
      <xdr:row>25</xdr:row>
      <xdr:rowOff>150812</xdr:rowOff>
    </xdr:from>
    <xdr:to>
      <xdr:col>3</xdr:col>
      <xdr:colOff>142876</xdr:colOff>
      <xdr:row>40</xdr:row>
      <xdr:rowOff>36512</xdr:rowOff>
    </xdr:to>
    <xdr:graphicFrame macro="">
      <xdr:nvGraphicFramePr>
        <xdr:cNvPr id="2" name="Grafico 1">
          <a:extLst>
            <a:ext uri="{FF2B5EF4-FFF2-40B4-BE49-F238E27FC236}">
              <a16:creationId xmlns="" xmlns:a16="http://schemas.microsoft.com/office/drawing/2014/main" id="{406D2E00-9D86-4F58-9B1E-814478AD7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71438</xdr:colOff>
      <xdr:row>26</xdr:row>
      <xdr:rowOff>0</xdr:rowOff>
    </xdr:from>
    <xdr:to>
      <xdr:col>8</xdr:col>
      <xdr:colOff>729594</xdr:colOff>
      <xdr:row>40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0F78E422-5054-442D-81E9-943CD838C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19050</xdr:rowOff>
    </xdr:from>
    <xdr:to>
      <xdr:col>15</xdr:col>
      <xdr:colOff>485774</xdr:colOff>
      <xdr:row>44</xdr:row>
      <xdr:rowOff>104774</xdr:rowOff>
    </xdr:to>
    <xdr:graphicFrame macro="">
      <xdr:nvGraphicFramePr>
        <xdr:cNvPr id="5" name="Grafico 4">
          <a:extLst>
            <a:ext uri="{FF2B5EF4-FFF2-40B4-BE49-F238E27FC236}">
              <a16:creationId xmlns="" xmlns:a16="http://schemas.microsoft.com/office/drawing/2014/main" id="{538070AB-DBEC-4D62-5CB9-04F69C65B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695325</xdr:colOff>
      <xdr:row>25</xdr:row>
      <xdr:rowOff>19050</xdr:rowOff>
    </xdr:from>
    <xdr:to>
      <xdr:col>4</xdr:col>
      <xdr:colOff>142875</xdr:colOff>
      <xdr:row>44</xdr:row>
      <xdr:rowOff>152400</xdr:rowOff>
    </xdr:to>
    <xdr:graphicFrame macro="">
      <xdr:nvGraphicFramePr>
        <xdr:cNvPr id="3" name="Grafico 2">
          <a:extLst>
            <a:ext uri="{FF2B5EF4-FFF2-40B4-BE49-F238E27FC236}">
              <a16:creationId xmlns="" xmlns:a16="http://schemas.microsoft.com/office/drawing/2014/main" id="{AB2A918C-3B31-375A-E67B-D6628C40B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3"/>
  <sheetViews>
    <sheetView topLeftCell="A4" zoomScale="120" zoomScaleNormal="120" workbookViewId="0">
      <selection activeCell="F19" sqref="F19"/>
    </sheetView>
  </sheetViews>
  <sheetFormatPr defaultRowHeight="15"/>
  <cols>
    <col min="1" max="1" width="43.28515625" bestFit="1" customWidth="1"/>
    <col min="2" max="8" width="13.42578125" customWidth="1"/>
    <col min="9" max="9" width="18" bestFit="1" customWidth="1"/>
    <col min="10" max="13" width="12.85546875" customWidth="1"/>
  </cols>
  <sheetData>
    <row r="1" spans="1:13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2" t="s">
        <v>29</v>
      </c>
      <c r="K1" s="43"/>
      <c r="L1" s="42" t="s">
        <v>30</v>
      </c>
      <c r="M1" s="43"/>
    </row>
    <row r="2" spans="1:1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35</v>
      </c>
      <c r="H2" s="1" t="s">
        <v>6</v>
      </c>
      <c r="I2" s="1" t="s">
        <v>8</v>
      </c>
      <c r="J2" s="1" t="s">
        <v>9</v>
      </c>
      <c r="K2" s="1" t="s">
        <v>10</v>
      </c>
      <c r="L2" s="1" t="s">
        <v>9</v>
      </c>
      <c r="M2" s="1" t="s">
        <v>10</v>
      </c>
    </row>
    <row r="3" spans="1:13">
      <c r="A3" s="2" t="s">
        <v>11</v>
      </c>
      <c r="B3" s="3">
        <v>100</v>
      </c>
      <c r="C3" s="3"/>
      <c r="D3" s="3">
        <v>14</v>
      </c>
      <c r="E3" s="3">
        <v>9</v>
      </c>
      <c r="F3" s="3">
        <v>23</v>
      </c>
      <c r="G3" s="3"/>
      <c r="H3" s="3"/>
      <c r="I3" s="3">
        <f t="shared" ref="I3:I11" si="0">SUM(B3:H3)</f>
        <v>146</v>
      </c>
      <c r="J3" s="3">
        <v>154</v>
      </c>
      <c r="K3" s="3">
        <v>193</v>
      </c>
      <c r="L3" s="3">
        <f>J3*18</f>
        <v>2772</v>
      </c>
      <c r="M3" s="3">
        <f>K3*30</f>
        <v>5790</v>
      </c>
    </row>
    <row r="4" spans="1:13">
      <c r="A4" s="2" t="s">
        <v>12</v>
      </c>
      <c r="B4" s="3">
        <v>5</v>
      </c>
      <c r="C4" s="3"/>
      <c r="D4" s="3"/>
      <c r="E4" s="3">
        <v>1</v>
      </c>
      <c r="F4" s="3">
        <v>7</v>
      </c>
      <c r="G4" s="3"/>
      <c r="H4" s="3"/>
      <c r="I4" s="3">
        <f t="shared" si="0"/>
        <v>13</v>
      </c>
      <c r="J4" s="3">
        <v>21</v>
      </c>
      <c r="K4" s="3">
        <v>21</v>
      </c>
      <c r="L4" s="3">
        <f t="shared" ref="L4:L9" si="1">J4*18</f>
        <v>378</v>
      </c>
      <c r="M4" s="3">
        <f t="shared" ref="M4:M7" si="2">K4*30</f>
        <v>630</v>
      </c>
    </row>
    <row r="5" spans="1:13">
      <c r="A5" s="2" t="s">
        <v>13</v>
      </c>
      <c r="B5" s="3">
        <v>2</v>
      </c>
      <c r="C5" s="3"/>
      <c r="D5" s="3"/>
      <c r="E5" s="3"/>
      <c r="F5" s="3"/>
      <c r="G5" s="3">
        <v>29</v>
      </c>
      <c r="H5" s="3"/>
      <c r="I5" s="3">
        <f t="shared" si="0"/>
        <v>31</v>
      </c>
      <c r="J5" s="3">
        <v>25</v>
      </c>
      <c r="K5" s="3">
        <v>5</v>
      </c>
      <c r="L5" s="3">
        <f t="shared" si="1"/>
        <v>450</v>
      </c>
      <c r="M5" s="3">
        <f t="shared" si="2"/>
        <v>150</v>
      </c>
    </row>
    <row r="6" spans="1:13">
      <c r="A6" s="2" t="s">
        <v>14</v>
      </c>
      <c r="B6" s="3">
        <v>75</v>
      </c>
      <c r="C6" s="3">
        <v>37</v>
      </c>
      <c r="D6" s="3">
        <v>28</v>
      </c>
      <c r="E6" s="3">
        <v>27</v>
      </c>
      <c r="F6" s="3">
        <v>24</v>
      </c>
      <c r="G6" s="3"/>
      <c r="H6" s="3"/>
      <c r="I6" s="3">
        <f t="shared" si="0"/>
        <v>191</v>
      </c>
      <c r="J6" s="3">
        <v>184</v>
      </c>
      <c r="K6" s="3">
        <v>222</v>
      </c>
      <c r="L6" s="3">
        <f t="shared" si="1"/>
        <v>3312</v>
      </c>
      <c r="M6" s="3">
        <f t="shared" si="2"/>
        <v>6660</v>
      </c>
    </row>
    <row r="7" spans="1:13">
      <c r="A7" s="2" t="s">
        <v>15</v>
      </c>
      <c r="B7" s="3">
        <v>12</v>
      </c>
      <c r="C7" s="3"/>
      <c r="D7" s="3"/>
      <c r="E7" s="3"/>
      <c r="F7" s="3"/>
      <c r="G7" s="3"/>
      <c r="H7" s="3">
        <v>6</v>
      </c>
      <c r="I7" s="3">
        <f t="shared" si="0"/>
        <v>18</v>
      </c>
      <c r="J7" s="3">
        <v>38</v>
      </c>
      <c r="K7" s="3">
        <v>38</v>
      </c>
      <c r="L7" s="3">
        <f t="shared" si="1"/>
        <v>684</v>
      </c>
      <c r="M7" s="3">
        <f t="shared" si="2"/>
        <v>1140</v>
      </c>
    </row>
    <row r="8" spans="1:13">
      <c r="A8" s="11" t="s">
        <v>41</v>
      </c>
      <c r="B8" s="3">
        <v>1</v>
      </c>
      <c r="C8" s="3"/>
      <c r="D8" s="3"/>
      <c r="E8" s="3"/>
      <c r="F8" s="3">
        <v>1</v>
      </c>
      <c r="G8" s="3"/>
      <c r="H8" s="3"/>
      <c r="I8" s="3">
        <v>2</v>
      </c>
      <c r="J8" s="3">
        <v>2</v>
      </c>
      <c r="K8" s="3"/>
      <c r="L8" s="3">
        <f t="shared" si="1"/>
        <v>36</v>
      </c>
      <c r="M8" s="3"/>
    </row>
    <row r="9" spans="1:13">
      <c r="A9" s="11" t="s">
        <v>40</v>
      </c>
      <c r="B9" s="3">
        <v>13</v>
      </c>
      <c r="C9" s="3"/>
      <c r="D9" s="3"/>
      <c r="E9" s="3">
        <v>10</v>
      </c>
      <c r="F9" s="3">
        <v>26</v>
      </c>
      <c r="G9" s="3"/>
      <c r="H9" s="3"/>
      <c r="I9" s="3">
        <f t="shared" si="0"/>
        <v>49</v>
      </c>
      <c r="J9" s="3">
        <v>52</v>
      </c>
      <c r="K9" s="3"/>
      <c r="L9" s="3">
        <f t="shared" si="1"/>
        <v>936</v>
      </c>
      <c r="M9" s="3"/>
    </row>
    <row r="10" spans="1:13">
      <c r="A10" s="11" t="s">
        <v>42</v>
      </c>
      <c r="B10" s="3">
        <v>28</v>
      </c>
      <c r="C10" s="3"/>
      <c r="D10" s="3"/>
      <c r="E10" s="3"/>
      <c r="F10" s="3"/>
      <c r="G10" s="3"/>
      <c r="H10" s="3"/>
      <c r="I10" s="3">
        <f t="shared" si="0"/>
        <v>28</v>
      </c>
      <c r="J10" s="3">
        <v>24</v>
      </c>
      <c r="K10" s="3"/>
      <c r="L10" s="3"/>
      <c r="M10" s="3"/>
    </row>
    <row r="11" spans="1:13">
      <c r="A11" s="2" t="s">
        <v>16</v>
      </c>
      <c r="B11" s="3"/>
      <c r="C11" s="3"/>
      <c r="D11" s="3"/>
      <c r="E11" s="3"/>
      <c r="F11" s="3">
        <v>3</v>
      </c>
      <c r="G11" s="3"/>
      <c r="H11" s="3"/>
      <c r="I11" s="3">
        <f t="shared" si="0"/>
        <v>3</v>
      </c>
      <c r="J11" s="4"/>
      <c r="K11" s="4"/>
      <c r="L11" s="3"/>
      <c r="M11" s="3"/>
    </row>
    <row r="12" spans="1:13">
      <c r="A12" s="2" t="s">
        <v>17</v>
      </c>
      <c r="B12" s="4"/>
      <c r="C12" s="4"/>
      <c r="D12" s="4"/>
      <c r="E12" s="4"/>
      <c r="F12" s="4"/>
      <c r="G12" s="4"/>
      <c r="H12" s="3"/>
      <c r="I12" s="3"/>
      <c r="J12" s="3"/>
      <c r="K12" s="3"/>
      <c r="L12" s="3"/>
      <c r="M12" s="3"/>
    </row>
    <row r="13" spans="1:13">
      <c r="A13" s="6" t="s">
        <v>19</v>
      </c>
      <c r="B13" s="5">
        <v>1</v>
      </c>
      <c r="C13" s="5" t="s">
        <v>20</v>
      </c>
      <c r="D13" s="5" t="s">
        <v>20</v>
      </c>
      <c r="E13" s="5">
        <v>1</v>
      </c>
      <c r="F13" s="5" t="s">
        <v>20</v>
      </c>
      <c r="G13" s="5" t="s">
        <v>20</v>
      </c>
      <c r="H13" s="5" t="s">
        <v>20</v>
      </c>
      <c r="I13" s="44" t="s">
        <v>33</v>
      </c>
      <c r="J13" s="45"/>
      <c r="K13" s="45"/>
      <c r="L13" s="45"/>
      <c r="M13" s="46"/>
    </row>
    <row r="14" spans="1:13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47"/>
      <c r="J14" s="48"/>
      <c r="K14" s="48"/>
      <c r="L14" s="48"/>
      <c r="M14" s="49"/>
    </row>
    <row r="15" spans="1:13">
      <c r="A15" s="6" t="s">
        <v>22</v>
      </c>
      <c r="B15" s="5">
        <v>2</v>
      </c>
      <c r="C15" s="5" t="s">
        <v>20</v>
      </c>
      <c r="D15" s="5" t="s">
        <v>20</v>
      </c>
      <c r="E15" s="5">
        <v>2</v>
      </c>
      <c r="F15" s="5" t="s">
        <v>20</v>
      </c>
      <c r="G15" s="5" t="s">
        <v>20</v>
      </c>
      <c r="H15" s="5" t="s">
        <v>20</v>
      </c>
      <c r="I15" s="47"/>
      <c r="J15" s="48"/>
      <c r="K15" s="48"/>
      <c r="L15" s="48"/>
      <c r="M15" s="49"/>
    </row>
    <row r="16" spans="1:13">
      <c r="A16" s="6" t="s">
        <v>23</v>
      </c>
      <c r="B16" s="5" t="s">
        <v>20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47"/>
      <c r="J16" s="48"/>
      <c r="K16" s="48"/>
      <c r="L16" s="48"/>
      <c r="M16" s="49"/>
    </row>
    <row r="17" spans="1:13" ht="30">
      <c r="A17" s="7" t="s">
        <v>24</v>
      </c>
      <c r="B17" s="5" t="s">
        <v>20</v>
      </c>
      <c r="C17" s="5" t="s">
        <v>20</v>
      </c>
      <c r="D17" s="5" t="s">
        <v>20</v>
      </c>
      <c r="E17" s="5" t="s">
        <v>20</v>
      </c>
      <c r="F17" s="5" t="s">
        <v>20</v>
      </c>
      <c r="G17" s="5">
        <v>20</v>
      </c>
      <c r="H17" s="5" t="s">
        <v>20</v>
      </c>
      <c r="I17" s="47"/>
      <c r="J17" s="48"/>
      <c r="K17" s="48"/>
      <c r="L17" s="48"/>
      <c r="M17" s="49"/>
    </row>
    <row r="18" spans="1:13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47"/>
      <c r="J18" s="48"/>
      <c r="K18" s="48"/>
      <c r="L18" s="48"/>
      <c r="M18" s="49"/>
    </row>
    <row r="19" spans="1:13">
      <c r="A19" s="6" t="s">
        <v>26</v>
      </c>
      <c r="B19" s="5">
        <v>4</v>
      </c>
      <c r="C19" s="5"/>
      <c r="D19" s="5"/>
      <c r="E19" s="5">
        <v>3</v>
      </c>
      <c r="F19" s="5">
        <v>4</v>
      </c>
      <c r="G19" s="5" t="s">
        <v>20</v>
      </c>
      <c r="H19" s="5" t="s">
        <v>20</v>
      </c>
      <c r="I19" s="47"/>
      <c r="J19" s="48"/>
      <c r="K19" s="48"/>
      <c r="L19" s="48"/>
      <c r="M19" s="49"/>
    </row>
    <row r="20" spans="1:13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0"/>
      <c r="J20" s="51"/>
      <c r="K20" s="51"/>
      <c r="L20" s="51"/>
      <c r="M20" s="52"/>
    </row>
    <row r="22" spans="1:13">
      <c r="B22">
        <f>SUM(B3:B12)</f>
        <v>236</v>
      </c>
      <c r="C22">
        <f t="shared" ref="C22:H22" si="3">SUM(C3:C12)</f>
        <v>37</v>
      </c>
      <c r="D22">
        <f t="shared" si="3"/>
        <v>42</v>
      </c>
      <c r="E22">
        <f t="shared" si="3"/>
        <v>47</v>
      </c>
      <c r="F22">
        <f t="shared" si="3"/>
        <v>84</v>
      </c>
      <c r="G22">
        <f t="shared" si="3"/>
        <v>29</v>
      </c>
      <c r="H22">
        <f t="shared" si="3"/>
        <v>6</v>
      </c>
      <c r="J22" t="s">
        <v>36</v>
      </c>
    </row>
    <row r="23" spans="1:13">
      <c r="B23">
        <f>SUM(B13:B20)</f>
        <v>7</v>
      </c>
      <c r="C23">
        <f t="shared" ref="C23:H23" si="4">SUM(C13:C20)</f>
        <v>0</v>
      </c>
      <c r="D23">
        <f t="shared" si="4"/>
        <v>0</v>
      </c>
      <c r="E23">
        <f t="shared" si="4"/>
        <v>6</v>
      </c>
      <c r="F23">
        <f t="shared" si="4"/>
        <v>4</v>
      </c>
      <c r="G23">
        <f t="shared" si="4"/>
        <v>20</v>
      </c>
      <c r="H23">
        <f t="shared" si="4"/>
        <v>0</v>
      </c>
      <c r="J23" t="s">
        <v>37</v>
      </c>
    </row>
  </sheetData>
  <mergeCells count="4">
    <mergeCell ref="A1:I1"/>
    <mergeCell ref="J1:K1"/>
    <mergeCell ref="L1:M1"/>
    <mergeCell ref="I13:M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23"/>
  <sheetViews>
    <sheetView topLeftCell="A13" zoomScale="120" zoomScaleNormal="120" workbookViewId="0">
      <selection activeCell="B19" sqref="B19:G19"/>
    </sheetView>
  </sheetViews>
  <sheetFormatPr defaultRowHeight="15"/>
  <cols>
    <col min="1" max="1" width="44.5703125" customWidth="1"/>
    <col min="2" max="8" width="12.7109375" customWidth="1"/>
    <col min="9" max="9" width="14" customWidth="1"/>
    <col min="10" max="10" width="10.7109375" customWidth="1"/>
    <col min="11" max="11" width="9.42578125" customWidth="1"/>
    <col min="12" max="12" width="10.5703125" customWidth="1"/>
  </cols>
  <sheetData>
    <row r="1" spans="1:16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2" t="s">
        <v>29</v>
      </c>
      <c r="L1" s="43"/>
      <c r="M1" s="42" t="s">
        <v>30</v>
      </c>
      <c r="N1" s="43"/>
    </row>
    <row r="2" spans="1:16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9</v>
      </c>
      <c r="N2" s="1" t="s">
        <v>10</v>
      </c>
    </row>
    <row r="3" spans="1:16">
      <c r="A3" s="2" t="s">
        <v>11</v>
      </c>
      <c r="B3" s="3">
        <v>60</v>
      </c>
      <c r="C3" s="3">
        <v>13</v>
      </c>
      <c r="D3" s="3">
        <v>40</v>
      </c>
      <c r="E3" s="3">
        <v>28</v>
      </c>
      <c r="F3" s="3">
        <v>24</v>
      </c>
      <c r="G3" s="3"/>
      <c r="H3" s="3"/>
      <c r="I3" s="3">
        <v>29</v>
      </c>
      <c r="J3" s="3">
        <f>SUM(B3:I3)</f>
        <v>194</v>
      </c>
      <c r="K3" s="3">
        <v>108</v>
      </c>
      <c r="L3" s="3">
        <v>190</v>
      </c>
      <c r="M3" s="3">
        <f>K3*18</f>
        <v>1944</v>
      </c>
      <c r="N3" s="3">
        <f>L3*30</f>
        <v>5700</v>
      </c>
      <c r="P3">
        <v>191</v>
      </c>
    </row>
    <row r="4" spans="1:16">
      <c r="A4" s="2" t="s">
        <v>12</v>
      </c>
      <c r="B4" s="3">
        <v>7</v>
      </c>
      <c r="C4" s="3"/>
      <c r="D4" s="3">
        <v>3</v>
      </c>
      <c r="E4" s="3">
        <v>5</v>
      </c>
      <c r="F4" s="3">
        <v>3</v>
      </c>
      <c r="G4" s="3"/>
      <c r="H4" s="3"/>
      <c r="I4" s="3"/>
      <c r="J4" s="3">
        <f t="shared" ref="J4:J11" si="0">SUM(B4:I4)</f>
        <v>18</v>
      </c>
      <c r="K4" s="3">
        <v>18</v>
      </c>
      <c r="L4" s="3">
        <v>18</v>
      </c>
      <c r="M4" s="3">
        <f t="shared" ref="M4:M11" si="1">K4*18</f>
        <v>324</v>
      </c>
      <c r="N4" s="3">
        <f t="shared" ref="N4:N7" si="2">L4*30</f>
        <v>540</v>
      </c>
    </row>
    <row r="5" spans="1:16">
      <c r="A5" s="2" t="s">
        <v>13</v>
      </c>
      <c r="B5" s="3">
        <v>7</v>
      </c>
      <c r="C5" s="3"/>
      <c r="D5" s="3"/>
      <c r="E5" s="3"/>
      <c r="F5" s="3"/>
      <c r="G5" s="3">
        <v>48</v>
      </c>
      <c r="H5" s="3"/>
      <c r="I5" s="3"/>
      <c r="J5" s="3">
        <f t="shared" si="0"/>
        <v>55</v>
      </c>
      <c r="K5" s="3">
        <v>55</v>
      </c>
      <c r="L5" s="3">
        <v>55</v>
      </c>
      <c r="M5" s="3">
        <f t="shared" si="1"/>
        <v>990</v>
      </c>
      <c r="N5" s="3">
        <f t="shared" si="2"/>
        <v>1650</v>
      </c>
    </row>
    <row r="6" spans="1:16">
      <c r="A6" s="2" t="s">
        <v>14</v>
      </c>
      <c r="B6" s="3">
        <v>50</v>
      </c>
      <c r="C6" s="3">
        <v>19</v>
      </c>
      <c r="D6" s="3">
        <v>30</v>
      </c>
      <c r="E6" s="3">
        <v>30</v>
      </c>
      <c r="F6" s="3">
        <v>52</v>
      </c>
      <c r="G6" s="3"/>
      <c r="H6" s="3"/>
      <c r="I6" s="3"/>
      <c r="J6" s="3">
        <f t="shared" si="0"/>
        <v>181</v>
      </c>
      <c r="K6" s="3">
        <v>176</v>
      </c>
      <c r="L6" s="3">
        <v>192</v>
      </c>
      <c r="M6" s="3">
        <f t="shared" si="1"/>
        <v>3168</v>
      </c>
      <c r="N6" s="3">
        <f t="shared" si="2"/>
        <v>5760</v>
      </c>
    </row>
    <row r="7" spans="1:16">
      <c r="A7" s="2" t="s">
        <v>15</v>
      </c>
      <c r="B7" s="3"/>
      <c r="C7" s="3"/>
      <c r="D7" s="3"/>
      <c r="E7" s="3"/>
      <c r="F7" s="3"/>
      <c r="G7" s="3"/>
      <c r="H7" s="3">
        <v>46</v>
      </c>
      <c r="I7" s="3"/>
      <c r="J7" s="3">
        <f t="shared" si="0"/>
        <v>46</v>
      </c>
      <c r="K7" s="3">
        <v>46</v>
      </c>
      <c r="L7" s="3">
        <v>46</v>
      </c>
      <c r="M7" s="3">
        <f t="shared" si="1"/>
        <v>828</v>
      </c>
      <c r="N7" s="3">
        <f t="shared" si="2"/>
        <v>1380</v>
      </c>
    </row>
    <row r="8" spans="1:16">
      <c r="A8" s="11" t="s">
        <v>41</v>
      </c>
      <c r="B8" s="3">
        <v>1</v>
      </c>
      <c r="C8" s="3"/>
      <c r="D8" s="3"/>
      <c r="E8" s="3"/>
      <c r="F8" s="3">
        <v>1</v>
      </c>
      <c r="G8" s="3"/>
      <c r="H8" s="3"/>
      <c r="I8" s="3"/>
      <c r="J8" s="3">
        <v>2</v>
      </c>
      <c r="K8" s="3">
        <v>2</v>
      </c>
      <c r="L8" s="3"/>
      <c r="M8" s="3">
        <f t="shared" si="1"/>
        <v>36</v>
      </c>
      <c r="N8" s="3"/>
    </row>
    <row r="9" spans="1:16">
      <c r="A9" s="11" t="s">
        <v>40</v>
      </c>
      <c r="B9" s="3">
        <v>14</v>
      </c>
      <c r="C9" s="3">
        <v>3</v>
      </c>
      <c r="D9" s="3">
        <v>8</v>
      </c>
      <c r="E9" s="3">
        <v>15</v>
      </c>
      <c r="F9" s="3">
        <v>16</v>
      </c>
      <c r="G9" s="3"/>
      <c r="H9" s="3"/>
      <c r="I9" s="3"/>
      <c r="J9" s="3">
        <f t="shared" si="0"/>
        <v>56</v>
      </c>
      <c r="K9" s="3">
        <v>58</v>
      </c>
      <c r="L9" s="3"/>
      <c r="M9" s="3">
        <f t="shared" si="1"/>
        <v>1044</v>
      </c>
      <c r="N9" s="3"/>
    </row>
    <row r="10" spans="1:16">
      <c r="A10" s="11" t="s">
        <v>42</v>
      </c>
      <c r="B10" s="3"/>
      <c r="C10" s="3"/>
      <c r="D10" s="3"/>
      <c r="E10" s="3">
        <v>30</v>
      </c>
      <c r="F10" s="3">
        <v>8</v>
      </c>
      <c r="G10" s="3"/>
      <c r="H10" s="3"/>
      <c r="I10" s="3"/>
      <c r="J10" s="3">
        <f t="shared" si="0"/>
        <v>38</v>
      </c>
      <c r="K10" s="3">
        <v>38</v>
      </c>
      <c r="L10" s="3"/>
      <c r="M10" s="3">
        <f t="shared" si="1"/>
        <v>684</v>
      </c>
      <c r="N10" s="3"/>
    </row>
    <row r="11" spans="1:16">
      <c r="A11" s="2" t="s">
        <v>16</v>
      </c>
      <c r="B11" s="3">
        <v>1</v>
      </c>
      <c r="C11" s="3"/>
      <c r="D11" s="3">
        <v>1</v>
      </c>
      <c r="E11" s="3"/>
      <c r="F11" s="3"/>
      <c r="G11" s="3"/>
      <c r="H11" s="3"/>
      <c r="I11" s="3"/>
      <c r="J11" s="3">
        <f t="shared" si="0"/>
        <v>2</v>
      </c>
      <c r="K11" s="3">
        <v>2</v>
      </c>
      <c r="L11" s="3"/>
      <c r="M11" s="3">
        <f t="shared" si="1"/>
        <v>36</v>
      </c>
      <c r="N11" s="3"/>
    </row>
    <row r="12" spans="1:16">
      <c r="A12" s="2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6">
      <c r="A13" s="6" t="s">
        <v>19</v>
      </c>
      <c r="B13" s="5">
        <v>3</v>
      </c>
      <c r="C13" s="5" t="s">
        <v>20</v>
      </c>
      <c r="D13" s="5" t="s">
        <v>20</v>
      </c>
      <c r="E13" s="5">
        <v>3</v>
      </c>
      <c r="F13" s="5" t="s">
        <v>20</v>
      </c>
      <c r="G13" s="5" t="s">
        <v>20</v>
      </c>
      <c r="H13" s="5" t="s">
        <v>20</v>
      </c>
      <c r="I13" s="5" t="s">
        <v>20</v>
      </c>
      <c r="J13" s="44" t="s">
        <v>34</v>
      </c>
      <c r="K13" s="45"/>
      <c r="L13" s="45"/>
      <c r="M13" s="45"/>
      <c r="N13" s="46"/>
    </row>
    <row r="14" spans="1:16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47"/>
      <c r="K14" s="48"/>
      <c r="L14" s="48"/>
      <c r="M14" s="48"/>
      <c r="N14" s="49"/>
    </row>
    <row r="15" spans="1:16">
      <c r="A15" s="6" t="s">
        <v>22</v>
      </c>
      <c r="B15" s="5">
        <v>6</v>
      </c>
      <c r="C15" s="5" t="s">
        <v>20</v>
      </c>
      <c r="D15" s="5" t="s">
        <v>20</v>
      </c>
      <c r="E15" s="5">
        <v>4</v>
      </c>
      <c r="F15" s="5" t="s">
        <v>20</v>
      </c>
      <c r="G15" s="5" t="s">
        <v>20</v>
      </c>
      <c r="H15" s="5" t="s">
        <v>20</v>
      </c>
      <c r="I15" s="5" t="s">
        <v>20</v>
      </c>
      <c r="J15" s="47"/>
      <c r="K15" s="48"/>
      <c r="L15" s="48"/>
      <c r="M15" s="48"/>
      <c r="N15" s="49"/>
    </row>
    <row r="16" spans="1:16">
      <c r="A16" s="6" t="s">
        <v>23</v>
      </c>
      <c r="B16" s="5">
        <v>1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47"/>
      <c r="K16" s="48"/>
      <c r="L16" s="48"/>
      <c r="M16" s="48"/>
      <c r="N16" s="49"/>
    </row>
    <row r="17" spans="1:14">
      <c r="A17" s="6" t="s">
        <v>24</v>
      </c>
      <c r="B17" s="5">
        <v>2</v>
      </c>
      <c r="C17" s="5" t="s">
        <v>20</v>
      </c>
      <c r="D17" s="5" t="s">
        <v>20</v>
      </c>
      <c r="E17" s="5" t="s">
        <v>20</v>
      </c>
      <c r="F17" s="5" t="s">
        <v>20</v>
      </c>
      <c r="G17" s="5">
        <v>32</v>
      </c>
      <c r="H17" s="5" t="s">
        <v>20</v>
      </c>
      <c r="I17" s="5" t="s">
        <v>20</v>
      </c>
      <c r="J17" s="47"/>
      <c r="K17" s="48"/>
      <c r="L17" s="48"/>
      <c r="M17" s="48"/>
      <c r="N17" s="49"/>
    </row>
    <row r="18" spans="1:14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47"/>
      <c r="K18" s="48"/>
      <c r="L18" s="48"/>
      <c r="M18" s="48"/>
      <c r="N18" s="49"/>
    </row>
    <row r="19" spans="1:14">
      <c r="A19" s="6" t="s">
        <v>26</v>
      </c>
      <c r="B19" s="5">
        <v>1</v>
      </c>
      <c r="C19" s="5" t="s">
        <v>20</v>
      </c>
      <c r="D19" s="5" t="s">
        <v>20</v>
      </c>
      <c r="E19" s="5">
        <v>2</v>
      </c>
      <c r="F19" s="5">
        <v>1</v>
      </c>
      <c r="G19" s="5" t="s">
        <v>20</v>
      </c>
      <c r="H19" s="5" t="s">
        <v>20</v>
      </c>
      <c r="I19" s="5" t="s">
        <v>20</v>
      </c>
      <c r="J19" s="47"/>
      <c r="K19" s="48"/>
      <c r="L19" s="48"/>
      <c r="M19" s="48"/>
      <c r="N19" s="49"/>
    </row>
    <row r="20" spans="1:14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50"/>
      <c r="K20" s="51"/>
      <c r="L20" s="51"/>
      <c r="M20" s="51"/>
      <c r="N20" s="52"/>
    </row>
    <row r="22" spans="1:14">
      <c r="B22">
        <f>SUM(B3:B12)</f>
        <v>140</v>
      </c>
      <c r="C22">
        <f t="shared" ref="C22:H22" si="3">SUM(C3:C12)</f>
        <v>35</v>
      </c>
      <c r="D22">
        <f t="shared" si="3"/>
        <v>82</v>
      </c>
      <c r="E22">
        <f t="shared" si="3"/>
        <v>108</v>
      </c>
      <c r="F22">
        <f t="shared" si="3"/>
        <v>104</v>
      </c>
      <c r="G22">
        <f t="shared" si="3"/>
        <v>48</v>
      </c>
      <c r="H22">
        <f t="shared" si="3"/>
        <v>46</v>
      </c>
      <c r="J22" t="s">
        <v>36</v>
      </c>
    </row>
    <row r="23" spans="1:14">
      <c r="B23">
        <f>SUM(B13:B20)</f>
        <v>13</v>
      </c>
      <c r="C23">
        <f t="shared" ref="C23:H23" si="4">SUM(C13:C20)</f>
        <v>0</v>
      </c>
      <c r="D23">
        <f t="shared" si="4"/>
        <v>0</v>
      </c>
      <c r="E23">
        <f t="shared" si="4"/>
        <v>9</v>
      </c>
      <c r="F23">
        <f t="shared" si="4"/>
        <v>1</v>
      </c>
      <c r="G23">
        <f t="shared" si="4"/>
        <v>32</v>
      </c>
      <c r="H23">
        <f t="shared" si="4"/>
        <v>0</v>
      </c>
      <c r="J23" t="s">
        <v>37</v>
      </c>
    </row>
  </sheetData>
  <mergeCells count="4">
    <mergeCell ref="A1:J1"/>
    <mergeCell ref="K1:L1"/>
    <mergeCell ref="M1:N1"/>
    <mergeCell ref="J13:N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24"/>
  <sheetViews>
    <sheetView topLeftCell="A4" zoomScale="120" zoomScaleNormal="120" workbookViewId="0">
      <selection activeCell="B19" sqref="B19:F19"/>
    </sheetView>
  </sheetViews>
  <sheetFormatPr defaultRowHeight="15"/>
  <cols>
    <col min="1" max="1" width="47" customWidth="1"/>
    <col min="2" max="2" width="12.42578125" customWidth="1"/>
    <col min="3" max="3" width="10.5703125" customWidth="1"/>
    <col min="4" max="4" width="13.42578125" customWidth="1"/>
    <col min="5" max="5" width="11.28515625" customWidth="1"/>
    <col min="6" max="6" width="11.7109375" customWidth="1"/>
    <col min="7" max="7" width="9.5703125" customWidth="1"/>
    <col min="8" max="8" width="8.42578125" customWidth="1"/>
    <col min="9" max="9" width="9" customWidth="1"/>
    <col min="10" max="10" width="19.42578125" customWidth="1"/>
    <col min="11" max="11" width="10.42578125" customWidth="1"/>
    <col min="12" max="12" width="7.85546875" customWidth="1"/>
    <col min="13" max="13" width="10.42578125" customWidth="1"/>
    <col min="14" max="14" width="12.7109375" customWidth="1"/>
  </cols>
  <sheetData>
    <row r="1" spans="1:16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2" t="s">
        <v>29</v>
      </c>
      <c r="L1" s="43"/>
      <c r="M1" s="42" t="s">
        <v>30</v>
      </c>
      <c r="N1" s="43"/>
    </row>
    <row r="2" spans="1:16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9</v>
      </c>
      <c r="N2" s="1" t="s">
        <v>10</v>
      </c>
    </row>
    <row r="3" spans="1:16">
      <c r="A3" s="2" t="s">
        <v>11</v>
      </c>
      <c r="B3" s="3">
        <v>133</v>
      </c>
      <c r="C3" s="3">
        <v>12</v>
      </c>
      <c r="D3" s="3">
        <v>12</v>
      </c>
      <c r="E3" s="3">
        <v>20</v>
      </c>
      <c r="F3" s="3">
        <v>13</v>
      </c>
      <c r="G3" s="4"/>
      <c r="H3" s="4"/>
      <c r="I3" s="3">
        <v>94</v>
      </c>
      <c r="J3" s="3">
        <v>284</v>
      </c>
      <c r="K3" s="3">
        <v>137</v>
      </c>
      <c r="L3" s="3">
        <v>285</v>
      </c>
      <c r="M3" s="3">
        <f>K3*18</f>
        <v>2466</v>
      </c>
      <c r="N3" s="3">
        <f>L3*30</f>
        <v>8550</v>
      </c>
      <c r="P3">
        <v>191</v>
      </c>
    </row>
    <row r="4" spans="1:16">
      <c r="A4" s="2" t="s">
        <v>12</v>
      </c>
      <c r="B4" s="3">
        <v>9</v>
      </c>
      <c r="C4" s="3">
        <v>1</v>
      </c>
      <c r="D4" s="3">
        <v>5</v>
      </c>
      <c r="E4" s="3">
        <v>2</v>
      </c>
      <c r="F4" s="3">
        <v>10</v>
      </c>
      <c r="G4" s="4"/>
      <c r="H4" s="4"/>
      <c r="I4" s="4"/>
      <c r="J4" s="3">
        <v>27</v>
      </c>
      <c r="K4" s="3">
        <v>25</v>
      </c>
      <c r="L4" s="3">
        <v>27</v>
      </c>
      <c r="M4" s="3">
        <f t="shared" ref="M4:M12" si="0">K4*18</f>
        <v>450</v>
      </c>
      <c r="N4" s="3">
        <f t="shared" ref="N4:N12" si="1">L4*30</f>
        <v>810</v>
      </c>
    </row>
    <row r="5" spans="1:16">
      <c r="A5" s="2" t="s">
        <v>13</v>
      </c>
      <c r="B5" s="3">
        <v>23</v>
      </c>
      <c r="C5" s="4"/>
      <c r="D5" s="3">
        <v>2</v>
      </c>
      <c r="E5" s="4"/>
      <c r="F5" s="3">
        <v>9</v>
      </c>
      <c r="G5" s="3">
        <v>16</v>
      </c>
      <c r="H5" s="3">
        <v>11</v>
      </c>
      <c r="I5" s="4"/>
      <c r="J5" s="3">
        <v>61</v>
      </c>
      <c r="K5" s="3">
        <v>53</v>
      </c>
      <c r="L5" s="3">
        <v>61</v>
      </c>
      <c r="M5" s="3">
        <f t="shared" si="0"/>
        <v>954</v>
      </c>
      <c r="N5" s="3">
        <f t="shared" si="1"/>
        <v>1830</v>
      </c>
    </row>
    <row r="6" spans="1:16">
      <c r="A6" s="2" t="s">
        <v>14</v>
      </c>
      <c r="B6" s="3">
        <v>57</v>
      </c>
      <c r="C6" s="3">
        <v>37</v>
      </c>
      <c r="D6" s="3">
        <v>19</v>
      </c>
      <c r="E6" s="3">
        <v>51</v>
      </c>
      <c r="F6" s="3">
        <v>50</v>
      </c>
      <c r="G6" s="4"/>
      <c r="H6" s="4"/>
      <c r="I6" s="4"/>
      <c r="J6" s="3">
        <v>214</v>
      </c>
      <c r="K6" s="3">
        <v>195</v>
      </c>
      <c r="L6" s="3">
        <v>207</v>
      </c>
      <c r="M6" s="3">
        <f t="shared" si="0"/>
        <v>3510</v>
      </c>
      <c r="N6" s="3">
        <f t="shared" si="1"/>
        <v>6210</v>
      </c>
    </row>
    <row r="7" spans="1:16">
      <c r="A7" s="2" t="s">
        <v>15</v>
      </c>
      <c r="B7" s="4"/>
      <c r="C7" s="4"/>
      <c r="D7" s="4"/>
      <c r="E7" s="4"/>
      <c r="F7" s="4"/>
      <c r="G7" s="4"/>
      <c r="H7" s="3">
        <v>59</v>
      </c>
      <c r="I7" s="4"/>
      <c r="J7" s="3">
        <v>59</v>
      </c>
      <c r="K7" s="3">
        <v>59</v>
      </c>
      <c r="L7" s="3">
        <v>59</v>
      </c>
      <c r="M7" s="3">
        <f t="shared" si="0"/>
        <v>1062</v>
      </c>
      <c r="N7" s="3">
        <f t="shared" si="1"/>
        <v>1770</v>
      </c>
    </row>
    <row r="8" spans="1:16">
      <c r="A8" s="11" t="s">
        <v>41</v>
      </c>
      <c r="B8" s="3">
        <v>1</v>
      </c>
      <c r="C8" s="4"/>
      <c r="D8" s="4"/>
      <c r="E8" s="4"/>
      <c r="F8" s="3">
        <v>1</v>
      </c>
      <c r="G8" s="4"/>
      <c r="H8" s="3"/>
      <c r="I8" s="4"/>
      <c r="J8" s="3">
        <v>2</v>
      </c>
      <c r="K8" s="3">
        <v>2</v>
      </c>
      <c r="L8" s="3"/>
      <c r="M8" s="3">
        <f t="shared" si="0"/>
        <v>36</v>
      </c>
      <c r="N8" s="3"/>
    </row>
    <row r="9" spans="1:16">
      <c r="A9" s="11" t="s">
        <v>40</v>
      </c>
      <c r="B9" s="3">
        <v>26</v>
      </c>
      <c r="C9" s="4"/>
      <c r="D9" s="3">
        <v>1</v>
      </c>
      <c r="E9" s="3">
        <v>2</v>
      </c>
      <c r="F9" s="3">
        <v>23</v>
      </c>
      <c r="G9" s="4"/>
      <c r="H9" s="4"/>
      <c r="I9" s="4"/>
      <c r="J9" s="3">
        <v>52</v>
      </c>
      <c r="K9" s="3">
        <v>52</v>
      </c>
      <c r="L9" s="3"/>
      <c r="M9" s="3">
        <f t="shared" si="0"/>
        <v>936</v>
      </c>
      <c r="N9" s="3"/>
    </row>
    <row r="10" spans="1:16">
      <c r="A10" s="11" t="s">
        <v>42</v>
      </c>
      <c r="B10" s="4"/>
      <c r="C10" s="3">
        <v>4</v>
      </c>
      <c r="D10" s="4"/>
      <c r="E10" s="4"/>
      <c r="F10" s="4"/>
      <c r="G10" s="4"/>
      <c r="H10" s="4"/>
      <c r="I10" s="4"/>
      <c r="J10" s="3">
        <v>4</v>
      </c>
      <c r="K10" s="3">
        <v>4</v>
      </c>
      <c r="L10" s="14" t="s">
        <v>20</v>
      </c>
      <c r="M10" s="3">
        <f t="shared" si="0"/>
        <v>72</v>
      </c>
      <c r="N10" s="14" t="s">
        <v>20</v>
      </c>
    </row>
    <row r="11" spans="1:16">
      <c r="A11" s="2" t="s">
        <v>16</v>
      </c>
      <c r="B11" s="4"/>
      <c r="C11" s="4"/>
      <c r="D11" s="3">
        <v>4</v>
      </c>
      <c r="E11" s="3">
        <v>1</v>
      </c>
      <c r="F11" s="4"/>
      <c r="G11" s="4"/>
      <c r="H11" s="4"/>
      <c r="I11" s="4"/>
      <c r="J11" s="3">
        <v>5</v>
      </c>
      <c r="K11" s="3">
        <v>5</v>
      </c>
      <c r="L11" s="14" t="s">
        <v>20</v>
      </c>
      <c r="M11" s="3">
        <f t="shared" si="0"/>
        <v>90</v>
      </c>
      <c r="N11" s="14" t="s">
        <v>20</v>
      </c>
    </row>
    <row r="12" spans="1:16">
      <c r="A12" s="2" t="s">
        <v>17</v>
      </c>
      <c r="B12" s="4"/>
      <c r="C12" s="4"/>
      <c r="D12" s="4"/>
      <c r="E12" s="4"/>
      <c r="F12" s="4"/>
      <c r="G12" s="4"/>
      <c r="H12" s="3">
        <v>17</v>
      </c>
      <c r="I12" s="4"/>
      <c r="J12" s="3">
        <v>17</v>
      </c>
      <c r="K12" s="3">
        <v>17</v>
      </c>
      <c r="L12" s="3">
        <v>17</v>
      </c>
      <c r="M12" s="3">
        <f t="shared" si="0"/>
        <v>306</v>
      </c>
      <c r="N12" s="3">
        <f t="shared" si="1"/>
        <v>510</v>
      </c>
    </row>
    <row r="13" spans="1:16">
      <c r="A13" s="6" t="s">
        <v>19</v>
      </c>
      <c r="B13" s="5">
        <v>1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5" t="s">
        <v>20</v>
      </c>
      <c r="I13" s="5" t="s">
        <v>20</v>
      </c>
      <c r="J13" s="44" t="s">
        <v>31</v>
      </c>
      <c r="K13" s="45"/>
      <c r="L13" s="45"/>
      <c r="M13" s="45"/>
      <c r="N13" s="46"/>
    </row>
    <row r="14" spans="1:16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47"/>
      <c r="K14" s="48"/>
      <c r="L14" s="48"/>
      <c r="M14" s="48"/>
      <c r="N14" s="49"/>
    </row>
    <row r="15" spans="1:16">
      <c r="A15" s="6" t="s">
        <v>22</v>
      </c>
      <c r="B15" s="5">
        <v>40</v>
      </c>
      <c r="C15" s="5" t="s">
        <v>20</v>
      </c>
      <c r="D15" s="5">
        <v>1</v>
      </c>
      <c r="E15" s="5" t="s">
        <v>20</v>
      </c>
      <c r="F15" s="5">
        <v>4</v>
      </c>
      <c r="G15" s="5" t="s">
        <v>20</v>
      </c>
      <c r="H15" s="5" t="s">
        <v>20</v>
      </c>
      <c r="I15" s="5" t="s">
        <v>20</v>
      </c>
      <c r="J15" s="47"/>
      <c r="K15" s="48"/>
      <c r="L15" s="48"/>
      <c r="M15" s="48"/>
      <c r="N15" s="49"/>
    </row>
    <row r="16" spans="1:16">
      <c r="A16" s="6" t="s">
        <v>23</v>
      </c>
      <c r="B16" s="5">
        <v>1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47"/>
      <c r="K16" s="48"/>
      <c r="L16" s="48"/>
      <c r="M16" s="48"/>
      <c r="N16" s="49"/>
    </row>
    <row r="17" spans="1:14">
      <c r="A17" s="6" t="s">
        <v>24</v>
      </c>
      <c r="B17" s="5" t="s">
        <v>20</v>
      </c>
      <c r="C17" s="5" t="s">
        <v>20</v>
      </c>
      <c r="D17" s="5" t="s">
        <v>20</v>
      </c>
      <c r="E17" s="5" t="s">
        <v>20</v>
      </c>
      <c r="F17" s="5" t="s">
        <v>20</v>
      </c>
      <c r="G17" s="5">
        <v>2</v>
      </c>
      <c r="H17" s="5" t="s">
        <v>20</v>
      </c>
      <c r="I17" s="5" t="s">
        <v>20</v>
      </c>
      <c r="J17" s="47"/>
      <c r="K17" s="48"/>
      <c r="L17" s="48"/>
      <c r="M17" s="48"/>
      <c r="N17" s="49"/>
    </row>
    <row r="18" spans="1:14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47"/>
      <c r="K18" s="48"/>
      <c r="L18" s="48"/>
      <c r="M18" s="48"/>
      <c r="N18" s="49"/>
    </row>
    <row r="19" spans="1:14">
      <c r="A19" s="6" t="s">
        <v>26</v>
      </c>
      <c r="B19" s="5">
        <v>2</v>
      </c>
      <c r="C19" s="5" t="s">
        <v>20</v>
      </c>
      <c r="D19" s="5" t="s">
        <v>20</v>
      </c>
      <c r="E19" s="5" t="s">
        <v>20</v>
      </c>
      <c r="F19" s="5">
        <v>1</v>
      </c>
      <c r="G19" s="5" t="s">
        <v>20</v>
      </c>
      <c r="H19" s="5" t="s">
        <v>20</v>
      </c>
      <c r="I19" s="5" t="s">
        <v>20</v>
      </c>
      <c r="J19" s="47"/>
      <c r="K19" s="48"/>
      <c r="L19" s="48"/>
      <c r="M19" s="48"/>
      <c r="N19" s="49"/>
    </row>
    <row r="20" spans="1:14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50"/>
      <c r="K20" s="51"/>
      <c r="L20" s="51"/>
      <c r="M20" s="51"/>
      <c r="N20" s="52"/>
    </row>
    <row r="22" spans="1:14">
      <c r="B22">
        <f t="shared" ref="B22:H22" si="2">SUM(B3:B12)</f>
        <v>249</v>
      </c>
      <c r="C22">
        <f t="shared" si="2"/>
        <v>54</v>
      </c>
      <c r="D22">
        <f t="shared" si="2"/>
        <v>43</v>
      </c>
      <c r="E22">
        <f t="shared" si="2"/>
        <v>76</v>
      </c>
      <c r="F22">
        <f t="shared" si="2"/>
        <v>106</v>
      </c>
      <c r="G22">
        <f t="shared" si="2"/>
        <v>16</v>
      </c>
      <c r="H22">
        <f t="shared" si="2"/>
        <v>87</v>
      </c>
      <c r="J22" t="s">
        <v>36</v>
      </c>
    </row>
    <row r="23" spans="1:14">
      <c r="B23">
        <f>B22-B24</f>
        <v>205</v>
      </c>
      <c r="C23">
        <f t="shared" ref="C23:H23" si="3">C22-C24</f>
        <v>54</v>
      </c>
      <c r="D23">
        <f t="shared" si="3"/>
        <v>42</v>
      </c>
      <c r="E23">
        <f t="shared" si="3"/>
        <v>76</v>
      </c>
      <c r="F23">
        <f t="shared" si="3"/>
        <v>101</v>
      </c>
      <c r="G23">
        <f t="shared" si="3"/>
        <v>14</v>
      </c>
      <c r="H23">
        <f t="shared" si="3"/>
        <v>87</v>
      </c>
      <c r="J23" t="s">
        <v>37</v>
      </c>
    </row>
    <row r="24" spans="1:14">
      <c r="B24">
        <f t="shared" ref="B24:H24" si="4">SUM(B13:B20)</f>
        <v>44</v>
      </c>
      <c r="C24">
        <f t="shared" si="4"/>
        <v>0</v>
      </c>
      <c r="D24">
        <f t="shared" si="4"/>
        <v>1</v>
      </c>
      <c r="E24">
        <f t="shared" si="4"/>
        <v>0</v>
      </c>
      <c r="F24">
        <f t="shared" si="4"/>
        <v>5</v>
      </c>
      <c r="G24">
        <f t="shared" si="4"/>
        <v>2</v>
      </c>
      <c r="H24">
        <f t="shared" si="4"/>
        <v>0</v>
      </c>
    </row>
  </sheetData>
  <mergeCells count="4">
    <mergeCell ref="M1:N1"/>
    <mergeCell ref="A1:J1"/>
    <mergeCell ref="K1:L1"/>
    <mergeCell ref="J13:N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zoomScale="120" zoomScaleNormal="120" workbookViewId="0">
      <selection activeCell="A48" sqref="A48"/>
    </sheetView>
  </sheetViews>
  <sheetFormatPr defaultColWidth="9.140625" defaultRowHeight="15"/>
  <cols>
    <col min="1" max="1" width="46.7109375" style="8" customWidth="1"/>
    <col min="2" max="14" width="12.42578125" style="8" customWidth="1"/>
    <col min="15" max="16384" width="9.140625" style="8"/>
  </cols>
  <sheetData>
    <row r="1" spans="1:14">
      <c r="A1" s="40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53" t="s">
        <v>29</v>
      </c>
      <c r="L1" s="54"/>
      <c r="M1" s="53" t="s">
        <v>30</v>
      </c>
      <c r="N1" s="54"/>
    </row>
    <row r="2" spans="1:14" ht="30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10" t="s">
        <v>8</v>
      </c>
      <c r="K2" s="9" t="s">
        <v>9</v>
      </c>
      <c r="L2" s="9" t="s">
        <v>10</v>
      </c>
      <c r="M2" s="9" t="s">
        <v>9</v>
      </c>
      <c r="N2" s="9" t="s">
        <v>10</v>
      </c>
    </row>
    <row r="3" spans="1:14">
      <c r="A3" s="11" t="s">
        <v>11</v>
      </c>
      <c r="B3" s="12">
        <v>99</v>
      </c>
      <c r="C3" s="12">
        <v>2</v>
      </c>
      <c r="D3" s="12">
        <v>14</v>
      </c>
      <c r="E3" s="12">
        <v>4</v>
      </c>
      <c r="F3" s="12">
        <v>9</v>
      </c>
      <c r="G3" s="12"/>
      <c r="H3" s="12"/>
      <c r="I3" s="12">
        <v>90</v>
      </c>
      <c r="J3" s="12">
        <f>SUM(B3:I3)</f>
        <v>218</v>
      </c>
      <c r="K3" s="12">
        <v>168</v>
      </c>
      <c r="L3" s="12">
        <v>210</v>
      </c>
      <c r="M3" s="12">
        <f>K3*18</f>
        <v>3024</v>
      </c>
      <c r="N3" s="12">
        <f>L3*30</f>
        <v>6300</v>
      </c>
    </row>
    <row r="4" spans="1:14">
      <c r="A4" s="11" t="s">
        <v>12</v>
      </c>
      <c r="B4" s="12">
        <v>10</v>
      </c>
      <c r="C4" s="12">
        <v>3</v>
      </c>
      <c r="D4" s="12"/>
      <c r="E4" s="12">
        <v>6</v>
      </c>
      <c r="F4" s="12">
        <v>3</v>
      </c>
      <c r="G4" s="12"/>
      <c r="H4" s="12"/>
      <c r="I4" s="12"/>
      <c r="J4" s="12">
        <f t="shared" ref="J4:J12" si="0">SUM(B4:I4)</f>
        <v>22</v>
      </c>
      <c r="K4" s="12">
        <v>22</v>
      </c>
      <c r="L4" s="12">
        <v>22</v>
      </c>
      <c r="M4" s="12">
        <f t="shared" ref="M4:M12" si="1">K4*18</f>
        <v>396</v>
      </c>
      <c r="N4" s="12">
        <f t="shared" ref="N4:N12" si="2">L4*30</f>
        <v>660</v>
      </c>
    </row>
    <row r="5" spans="1:14">
      <c r="A5" s="11" t="s">
        <v>13</v>
      </c>
      <c r="B5" s="12">
        <v>4</v>
      </c>
      <c r="C5" s="12"/>
      <c r="D5" s="12"/>
      <c r="E5" s="12"/>
      <c r="F5" s="12">
        <v>1</v>
      </c>
      <c r="G5" s="12">
        <v>20</v>
      </c>
      <c r="H5" s="12"/>
      <c r="I5" s="12"/>
      <c r="J5" s="12">
        <f t="shared" si="0"/>
        <v>25</v>
      </c>
      <c r="K5" s="12">
        <v>25</v>
      </c>
      <c r="L5" s="12">
        <v>25</v>
      </c>
      <c r="M5" s="12">
        <f t="shared" si="1"/>
        <v>450</v>
      </c>
      <c r="N5" s="12">
        <f t="shared" si="2"/>
        <v>750</v>
      </c>
    </row>
    <row r="6" spans="1:14">
      <c r="A6" s="11" t="s">
        <v>14</v>
      </c>
      <c r="B6" s="12">
        <v>61</v>
      </c>
      <c r="C6" s="12">
        <v>44</v>
      </c>
      <c r="D6" s="12">
        <v>28</v>
      </c>
      <c r="E6" s="12">
        <v>55</v>
      </c>
      <c r="F6" s="12">
        <v>44</v>
      </c>
      <c r="G6" s="12"/>
      <c r="H6" s="12"/>
      <c r="I6" s="12"/>
      <c r="J6" s="12">
        <f t="shared" si="0"/>
        <v>232</v>
      </c>
      <c r="K6" s="12">
        <v>190</v>
      </c>
      <c r="L6" s="12">
        <v>230</v>
      </c>
      <c r="M6" s="12">
        <f t="shared" si="1"/>
        <v>3420</v>
      </c>
      <c r="N6" s="12">
        <f t="shared" si="2"/>
        <v>6900</v>
      </c>
    </row>
    <row r="7" spans="1:14">
      <c r="A7" s="11" t="s">
        <v>15</v>
      </c>
      <c r="B7" s="12"/>
      <c r="C7" s="12"/>
      <c r="D7" s="12"/>
      <c r="E7" s="12"/>
      <c r="F7" s="12"/>
      <c r="G7" s="12"/>
      <c r="H7" s="12">
        <v>39</v>
      </c>
      <c r="I7" s="12"/>
      <c r="J7" s="12">
        <f t="shared" si="0"/>
        <v>39</v>
      </c>
      <c r="K7" s="12">
        <v>39</v>
      </c>
      <c r="L7" s="12">
        <v>39</v>
      </c>
      <c r="M7" s="12">
        <f t="shared" si="1"/>
        <v>702</v>
      </c>
      <c r="N7" s="12">
        <f t="shared" si="2"/>
        <v>1170</v>
      </c>
    </row>
    <row r="8" spans="1:14">
      <c r="A8" s="11" t="s">
        <v>41</v>
      </c>
      <c r="B8" s="12">
        <v>1</v>
      </c>
      <c r="C8" s="12"/>
      <c r="D8" s="12"/>
      <c r="E8" s="12"/>
      <c r="F8" s="12">
        <v>4</v>
      </c>
      <c r="G8" s="12"/>
      <c r="H8" s="12"/>
      <c r="I8" s="12"/>
      <c r="J8" s="12">
        <f t="shared" si="0"/>
        <v>5</v>
      </c>
      <c r="K8" s="12">
        <v>5</v>
      </c>
      <c r="L8" s="12"/>
      <c r="M8" s="12">
        <f t="shared" si="1"/>
        <v>90</v>
      </c>
      <c r="N8" s="12">
        <f t="shared" si="2"/>
        <v>0</v>
      </c>
    </row>
    <row r="9" spans="1:14">
      <c r="A9" s="11" t="s">
        <v>40</v>
      </c>
      <c r="B9" s="12">
        <v>18</v>
      </c>
      <c r="C9" s="12">
        <v>1</v>
      </c>
      <c r="D9" s="12"/>
      <c r="E9" s="12">
        <v>16</v>
      </c>
      <c r="F9" s="12">
        <v>11</v>
      </c>
      <c r="G9" s="12"/>
      <c r="H9" s="12"/>
      <c r="I9" s="12"/>
      <c r="J9" s="12">
        <f t="shared" ref="J9" si="3">SUM(B9:I9)</f>
        <v>46</v>
      </c>
      <c r="K9" s="12">
        <v>46</v>
      </c>
      <c r="L9" s="12">
        <v>1</v>
      </c>
      <c r="M9" s="12">
        <f t="shared" ref="M9" si="4">K9*18</f>
        <v>828</v>
      </c>
      <c r="N9" s="12">
        <f t="shared" ref="N9" si="5">L9*30</f>
        <v>30</v>
      </c>
    </row>
    <row r="10" spans="1:14">
      <c r="A10" s="11" t="s">
        <v>42</v>
      </c>
      <c r="B10" s="12"/>
      <c r="C10" s="12"/>
      <c r="D10" s="12">
        <v>6</v>
      </c>
      <c r="E10" s="12">
        <v>26</v>
      </c>
      <c r="F10" s="12"/>
      <c r="G10" s="12"/>
      <c r="H10" s="12"/>
      <c r="I10" s="12"/>
      <c r="J10" s="12">
        <f t="shared" si="0"/>
        <v>32</v>
      </c>
      <c r="K10" s="12">
        <v>32</v>
      </c>
      <c r="L10" s="14" t="s">
        <v>20</v>
      </c>
      <c r="M10" s="12">
        <f t="shared" si="1"/>
        <v>576</v>
      </c>
      <c r="N10" s="14" t="s">
        <v>20</v>
      </c>
    </row>
    <row r="11" spans="1:14">
      <c r="A11" s="11" t="s">
        <v>16</v>
      </c>
      <c r="B11" s="12"/>
      <c r="C11" s="12"/>
      <c r="D11" s="12"/>
      <c r="E11" s="12"/>
      <c r="F11" s="12"/>
      <c r="G11" s="14" t="s">
        <v>20</v>
      </c>
      <c r="H11" s="12"/>
      <c r="I11" s="12"/>
      <c r="J11" s="12"/>
      <c r="K11" s="12"/>
      <c r="L11" s="14" t="s">
        <v>20</v>
      </c>
      <c r="M11" s="12"/>
      <c r="N11" s="14" t="s">
        <v>20</v>
      </c>
    </row>
    <row r="12" spans="1:14">
      <c r="A12" s="11" t="s">
        <v>17</v>
      </c>
      <c r="B12" s="12"/>
      <c r="C12" s="12"/>
      <c r="D12" s="12"/>
      <c r="E12" s="12"/>
      <c r="F12" s="12"/>
      <c r="G12" s="12">
        <v>16</v>
      </c>
      <c r="H12" s="12"/>
      <c r="I12" s="12"/>
      <c r="J12" s="12">
        <f t="shared" si="0"/>
        <v>16</v>
      </c>
      <c r="K12" s="12">
        <v>16</v>
      </c>
      <c r="L12" s="12">
        <v>16</v>
      </c>
      <c r="M12" s="12">
        <f t="shared" si="1"/>
        <v>288</v>
      </c>
      <c r="N12" s="12">
        <f t="shared" si="2"/>
        <v>480</v>
      </c>
    </row>
    <row r="13" spans="1:14">
      <c r="A13" s="6" t="s">
        <v>19</v>
      </c>
      <c r="B13" s="5" t="s">
        <v>20</v>
      </c>
      <c r="C13" s="5" t="s">
        <v>20</v>
      </c>
      <c r="D13" s="5" t="s">
        <v>20</v>
      </c>
      <c r="E13" s="5" t="s">
        <v>20</v>
      </c>
      <c r="F13" s="5" t="s">
        <v>20</v>
      </c>
      <c r="G13" s="5" t="s">
        <v>20</v>
      </c>
      <c r="H13" s="5" t="s">
        <v>20</v>
      </c>
      <c r="I13" s="13" t="s">
        <v>20</v>
      </c>
      <c r="J13" s="55" t="s">
        <v>39</v>
      </c>
      <c r="K13" s="56"/>
      <c r="L13" s="56"/>
      <c r="M13" s="56"/>
      <c r="N13" s="57"/>
    </row>
    <row r="14" spans="1:14">
      <c r="A14" s="6" t="s">
        <v>21</v>
      </c>
      <c r="B14" s="5" t="s">
        <v>20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5" t="s">
        <v>20</v>
      </c>
      <c r="J14" s="58"/>
      <c r="K14" s="59"/>
      <c r="L14" s="59"/>
      <c r="M14" s="59"/>
      <c r="N14" s="60"/>
    </row>
    <row r="15" spans="1:14">
      <c r="A15" s="6" t="s">
        <v>22</v>
      </c>
      <c r="B15" s="5">
        <v>2</v>
      </c>
      <c r="C15" s="5" t="s">
        <v>20</v>
      </c>
      <c r="D15" s="5" t="s">
        <v>20</v>
      </c>
      <c r="E15" s="5">
        <v>1</v>
      </c>
      <c r="F15" s="5" t="s">
        <v>20</v>
      </c>
      <c r="G15" s="5" t="s">
        <v>20</v>
      </c>
      <c r="H15" s="5" t="s">
        <v>20</v>
      </c>
      <c r="I15" s="5" t="s">
        <v>20</v>
      </c>
      <c r="J15" s="58"/>
      <c r="K15" s="59"/>
      <c r="L15" s="59"/>
      <c r="M15" s="59"/>
      <c r="N15" s="60"/>
    </row>
    <row r="16" spans="1:14">
      <c r="A16" s="6" t="s">
        <v>23</v>
      </c>
      <c r="B16" s="5" t="s">
        <v>20</v>
      </c>
      <c r="C16" s="5" t="s">
        <v>20</v>
      </c>
      <c r="D16" s="5" t="s">
        <v>20</v>
      </c>
      <c r="E16" s="5" t="s">
        <v>20</v>
      </c>
      <c r="F16" s="5" t="s">
        <v>20</v>
      </c>
      <c r="G16" s="5" t="s">
        <v>20</v>
      </c>
      <c r="H16" s="5" t="s">
        <v>20</v>
      </c>
      <c r="I16" s="5" t="s">
        <v>20</v>
      </c>
      <c r="J16" s="58"/>
      <c r="K16" s="59"/>
      <c r="L16" s="59"/>
      <c r="M16" s="59"/>
      <c r="N16" s="60"/>
    </row>
    <row r="17" spans="1:14">
      <c r="A17" s="6" t="s">
        <v>24</v>
      </c>
      <c r="B17" s="5" t="s">
        <v>20</v>
      </c>
      <c r="C17" s="5" t="s">
        <v>20</v>
      </c>
      <c r="D17" s="5" t="s">
        <v>20</v>
      </c>
      <c r="E17" s="5" t="s">
        <v>20</v>
      </c>
      <c r="F17" s="5" t="s">
        <v>20</v>
      </c>
      <c r="G17" s="5" t="s">
        <v>20</v>
      </c>
      <c r="H17" s="5" t="s">
        <v>20</v>
      </c>
      <c r="I17" s="5" t="s">
        <v>20</v>
      </c>
      <c r="J17" s="58"/>
      <c r="K17" s="59"/>
      <c r="L17" s="59"/>
      <c r="M17" s="59"/>
      <c r="N17" s="60"/>
    </row>
    <row r="18" spans="1:14">
      <c r="A18" s="6" t="s">
        <v>25</v>
      </c>
      <c r="B18" s="5" t="s">
        <v>20</v>
      </c>
      <c r="C18" s="5" t="s">
        <v>20</v>
      </c>
      <c r="D18" s="5" t="s">
        <v>20</v>
      </c>
      <c r="E18" s="5" t="s">
        <v>20</v>
      </c>
      <c r="F18" s="5" t="s">
        <v>20</v>
      </c>
      <c r="G18" s="5" t="s">
        <v>20</v>
      </c>
      <c r="H18" s="5" t="s">
        <v>20</v>
      </c>
      <c r="I18" s="5" t="s">
        <v>20</v>
      </c>
      <c r="J18" s="58"/>
      <c r="K18" s="59"/>
      <c r="L18" s="59"/>
      <c r="M18" s="59"/>
      <c r="N18" s="60"/>
    </row>
    <row r="19" spans="1:14">
      <c r="A19" s="6" t="s">
        <v>43</v>
      </c>
      <c r="B19" s="5">
        <v>6</v>
      </c>
      <c r="C19" s="5" t="s">
        <v>20</v>
      </c>
      <c r="D19" s="5" t="s">
        <v>20</v>
      </c>
      <c r="E19" s="5">
        <v>9</v>
      </c>
      <c r="F19" s="5" t="s">
        <v>20</v>
      </c>
      <c r="G19" s="5" t="s">
        <v>20</v>
      </c>
      <c r="H19" s="5" t="s">
        <v>20</v>
      </c>
      <c r="I19" s="5" t="s">
        <v>20</v>
      </c>
      <c r="J19" s="58"/>
      <c r="K19" s="59"/>
      <c r="L19" s="59"/>
      <c r="M19" s="59"/>
      <c r="N19" s="60"/>
    </row>
    <row r="20" spans="1:14">
      <c r="A20" s="6" t="s">
        <v>27</v>
      </c>
      <c r="B20" s="5" t="s">
        <v>20</v>
      </c>
      <c r="C20" s="5" t="s">
        <v>20</v>
      </c>
      <c r="D20" s="5" t="s">
        <v>20</v>
      </c>
      <c r="E20" s="5" t="s">
        <v>20</v>
      </c>
      <c r="F20" s="5" t="s">
        <v>20</v>
      </c>
      <c r="G20" s="5" t="s">
        <v>20</v>
      </c>
      <c r="H20" s="5" t="s">
        <v>20</v>
      </c>
      <c r="I20" s="5" t="s">
        <v>20</v>
      </c>
      <c r="J20" s="61"/>
      <c r="K20" s="62"/>
      <c r="L20" s="62"/>
      <c r="M20" s="62"/>
      <c r="N20" s="63"/>
    </row>
    <row r="22" spans="1:14">
      <c r="B22" s="8">
        <f>SUM(B3:B12)</f>
        <v>193</v>
      </c>
      <c r="C22" s="8">
        <f t="shared" ref="C22:I22" si="6">SUM(C3:C12)</f>
        <v>50</v>
      </c>
      <c r="D22" s="8">
        <f t="shared" si="6"/>
        <v>48</v>
      </c>
      <c r="E22" s="8">
        <f t="shared" si="6"/>
        <v>107</v>
      </c>
      <c r="F22" s="8">
        <f t="shared" si="6"/>
        <v>72</v>
      </c>
      <c r="G22" s="8">
        <f t="shared" si="6"/>
        <v>36</v>
      </c>
      <c r="H22" s="8">
        <f>SUM(H3:H12)</f>
        <v>39</v>
      </c>
      <c r="I22" s="8">
        <f t="shared" si="6"/>
        <v>90</v>
      </c>
      <c r="J22" s="8" t="s">
        <v>36</v>
      </c>
    </row>
    <row r="23" spans="1:14">
      <c r="B23" s="8">
        <v>8</v>
      </c>
      <c r="E23" s="8">
        <v>10</v>
      </c>
      <c r="J23" s="8" t="s">
        <v>37</v>
      </c>
    </row>
  </sheetData>
  <mergeCells count="4">
    <mergeCell ref="A1:J1"/>
    <mergeCell ref="K1:L1"/>
    <mergeCell ref="M1:N1"/>
    <mergeCell ref="J13:N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9"/>
  <sheetViews>
    <sheetView tabSelected="1" topLeftCell="A18" workbookViewId="0">
      <selection activeCell="B22" sqref="B22"/>
    </sheetView>
  </sheetViews>
  <sheetFormatPr defaultColWidth="9.140625" defaultRowHeight="15"/>
  <cols>
    <col min="1" max="1" width="46.7109375" style="8" customWidth="1"/>
    <col min="2" max="6" width="12.42578125" style="8" customWidth="1"/>
    <col min="7" max="7" width="12.42578125" style="8" hidden="1" customWidth="1"/>
    <col min="8" max="8" width="12.42578125" style="8" customWidth="1"/>
    <col min="9" max="9" width="12.42578125" style="8" hidden="1" customWidth="1"/>
    <col min="10" max="10" width="12.42578125" style="8" customWidth="1"/>
    <col min="11" max="11" width="19.28515625" style="8" customWidth="1"/>
    <col min="12" max="12" width="13.85546875" style="8" customWidth="1"/>
    <col min="13" max="14" width="12.42578125" style="8" hidden="1" customWidth="1"/>
    <col min="15" max="15" width="9.140625" style="8"/>
    <col min="16" max="16" width="12.5703125" style="8" customWidth="1"/>
    <col min="17" max="17" width="12.85546875" style="8" customWidth="1"/>
    <col min="18" max="19" width="9.140625" style="8"/>
    <col min="20" max="20" width="0" style="8" hidden="1" customWidth="1"/>
    <col min="21" max="21" width="9.140625" style="8"/>
    <col min="22" max="22" width="0" style="8" hidden="1" customWidth="1"/>
    <col min="23" max="16384" width="9.140625" style="8"/>
  </cols>
  <sheetData>
    <row r="1" spans="1:22" ht="35.25" customHeight="1">
      <c r="A1" s="68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  <c r="M1" s="53" t="s">
        <v>30</v>
      </c>
      <c r="N1" s="54"/>
    </row>
    <row r="2" spans="1:22" ht="41.25" customHeight="1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10" t="s">
        <v>45</v>
      </c>
      <c r="I2" s="9" t="s">
        <v>7</v>
      </c>
      <c r="J2" s="10" t="s">
        <v>29</v>
      </c>
      <c r="K2" s="17" t="s">
        <v>48</v>
      </c>
      <c r="L2" s="20" t="s">
        <v>49</v>
      </c>
      <c r="M2" s="9" t="s">
        <v>9</v>
      </c>
      <c r="N2" s="9" t="s">
        <v>10</v>
      </c>
    </row>
    <row r="3" spans="1:22" hidden="1">
      <c r="A3" s="11" t="s">
        <v>11</v>
      </c>
      <c r="B3" s="12">
        <v>99</v>
      </c>
      <c r="C3" s="12">
        <v>2</v>
      </c>
      <c r="D3" s="12">
        <v>14</v>
      </c>
      <c r="E3" s="12">
        <v>4</v>
      </c>
      <c r="F3" s="12">
        <v>9</v>
      </c>
      <c r="G3" s="12"/>
      <c r="H3" s="12"/>
      <c r="I3" s="12">
        <v>90</v>
      </c>
      <c r="J3" s="12">
        <f>SUM(B3:I3)</f>
        <v>218</v>
      </c>
      <c r="K3" s="18">
        <v>168</v>
      </c>
      <c r="L3" s="18">
        <v>210</v>
      </c>
      <c r="M3" s="12">
        <f>K3*18</f>
        <v>3024</v>
      </c>
      <c r="N3" s="12">
        <f>L3*30</f>
        <v>6300</v>
      </c>
    </row>
    <row r="4" spans="1:22" hidden="1">
      <c r="A4" s="11" t="s">
        <v>12</v>
      </c>
      <c r="B4" s="12">
        <v>10</v>
      </c>
      <c r="C4" s="12">
        <v>3</v>
      </c>
      <c r="D4" s="12"/>
      <c r="E4" s="12">
        <v>6</v>
      </c>
      <c r="F4" s="12">
        <v>3</v>
      </c>
      <c r="G4" s="12"/>
      <c r="H4" s="12"/>
      <c r="I4" s="12"/>
      <c r="J4" s="12">
        <f t="shared" ref="J4:J8" si="0">SUM(B4:I4)</f>
        <v>22</v>
      </c>
      <c r="K4" s="18">
        <v>22</v>
      </c>
      <c r="L4" s="18">
        <v>22</v>
      </c>
      <c r="M4" s="12">
        <f t="shared" ref="M4:M12" si="1">K4*18</f>
        <v>396</v>
      </c>
      <c r="N4" s="12">
        <f t="shared" ref="N4:N12" si="2">L4*30</f>
        <v>660</v>
      </c>
    </row>
    <row r="5" spans="1:22" hidden="1">
      <c r="A5" s="11" t="s">
        <v>13</v>
      </c>
      <c r="B5" s="12">
        <v>4</v>
      </c>
      <c r="C5" s="12"/>
      <c r="D5" s="12"/>
      <c r="E5" s="12"/>
      <c r="F5" s="12">
        <v>1</v>
      </c>
      <c r="G5" s="12">
        <v>20</v>
      </c>
      <c r="H5" s="12"/>
      <c r="I5" s="12"/>
      <c r="J5" s="12">
        <f t="shared" si="0"/>
        <v>25</v>
      </c>
      <c r="K5" s="18">
        <v>25</v>
      </c>
      <c r="L5" s="18">
        <v>25</v>
      </c>
      <c r="M5" s="12">
        <f t="shared" si="1"/>
        <v>450</v>
      </c>
      <c r="N5" s="12">
        <f t="shared" si="2"/>
        <v>750</v>
      </c>
    </row>
    <row r="6" spans="1:22" hidden="1">
      <c r="A6" s="11" t="s">
        <v>14</v>
      </c>
      <c r="B6" s="12">
        <v>61</v>
      </c>
      <c r="C6" s="12">
        <v>44</v>
      </c>
      <c r="D6" s="12">
        <v>28</v>
      </c>
      <c r="E6" s="12">
        <v>55</v>
      </c>
      <c r="F6" s="12">
        <v>44</v>
      </c>
      <c r="G6" s="12"/>
      <c r="H6" s="12"/>
      <c r="I6" s="12"/>
      <c r="J6" s="12">
        <f t="shared" si="0"/>
        <v>232</v>
      </c>
      <c r="K6" s="18">
        <v>190</v>
      </c>
      <c r="L6" s="18">
        <v>230</v>
      </c>
      <c r="M6" s="12">
        <f t="shared" si="1"/>
        <v>3420</v>
      </c>
      <c r="N6" s="12">
        <f t="shared" si="2"/>
        <v>6900</v>
      </c>
    </row>
    <row r="7" spans="1:22" hidden="1">
      <c r="A7" s="11" t="s">
        <v>15</v>
      </c>
      <c r="B7" s="12"/>
      <c r="C7" s="12"/>
      <c r="D7" s="12"/>
      <c r="E7" s="12"/>
      <c r="F7" s="12"/>
      <c r="G7" s="12"/>
      <c r="H7" s="12">
        <v>39</v>
      </c>
      <c r="I7" s="12"/>
      <c r="J7" s="12">
        <f t="shared" si="0"/>
        <v>39</v>
      </c>
      <c r="K7" s="18">
        <v>39</v>
      </c>
      <c r="L7" s="18">
        <v>39</v>
      </c>
      <c r="M7" s="12">
        <f t="shared" si="1"/>
        <v>702</v>
      </c>
      <c r="N7" s="12">
        <f t="shared" si="2"/>
        <v>1170</v>
      </c>
    </row>
    <row r="8" spans="1:22" hidden="1">
      <c r="A8" s="11" t="s">
        <v>41</v>
      </c>
      <c r="B8" s="12">
        <v>1</v>
      </c>
      <c r="C8" s="12"/>
      <c r="D8" s="12"/>
      <c r="E8" s="12"/>
      <c r="F8" s="12">
        <v>4</v>
      </c>
      <c r="G8" s="12"/>
      <c r="H8" s="12"/>
      <c r="I8" s="12"/>
      <c r="J8" s="12">
        <f t="shared" si="0"/>
        <v>5</v>
      </c>
      <c r="K8" s="18">
        <v>5</v>
      </c>
      <c r="L8" s="18"/>
      <c r="M8" s="12">
        <f t="shared" si="1"/>
        <v>90</v>
      </c>
      <c r="N8" s="12">
        <f t="shared" si="2"/>
        <v>0</v>
      </c>
    </row>
    <row r="9" spans="1:22" ht="21.75" customHeight="1">
      <c r="A9" s="31" t="s">
        <v>55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2">
        <f t="shared" si="1"/>
        <v>0</v>
      </c>
      <c r="N9" s="12">
        <f t="shared" si="2"/>
        <v>0</v>
      </c>
    </row>
    <row r="10" spans="1:22" ht="33.75" customHeight="1">
      <c r="A10" s="32" t="s">
        <v>42</v>
      </c>
      <c r="B10" s="38" t="s">
        <v>47</v>
      </c>
      <c r="C10" s="18" t="s">
        <v>47</v>
      </c>
      <c r="D10" s="18" t="s">
        <v>47</v>
      </c>
      <c r="E10" s="18">
        <v>43</v>
      </c>
      <c r="F10" s="18" t="s">
        <v>47</v>
      </c>
      <c r="G10" s="18" t="s">
        <v>47</v>
      </c>
      <c r="H10" s="18" t="s">
        <v>47</v>
      </c>
      <c r="I10" s="18"/>
      <c r="J10" s="18">
        <v>43</v>
      </c>
      <c r="K10" s="18">
        <v>151</v>
      </c>
      <c r="L10" s="19">
        <f>J10*K10</f>
        <v>6493</v>
      </c>
      <c r="M10" s="12">
        <f t="shared" si="1"/>
        <v>2718</v>
      </c>
      <c r="N10" s="14" t="s">
        <v>20</v>
      </c>
    </row>
    <row r="11" spans="1:22" ht="33.75" customHeight="1">
      <c r="A11" s="32" t="s">
        <v>16</v>
      </c>
      <c r="B11" s="18">
        <v>7</v>
      </c>
      <c r="C11" s="18">
        <v>5</v>
      </c>
      <c r="D11" s="18">
        <v>2</v>
      </c>
      <c r="E11" s="18">
        <v>27</v>
      </c>
      <c r="F11" s="18">
        <v>18</v>
      </c>
      <c r="G11" s="19"/>
      <c r="H11" s="18">
        <v>1</v>
      </c>
      <c r="I11" s="18"/>
      <c r="J11" s="18">
        <f>B11+C11+D11+E11+F11+H11</f>
        <v>60</v>
      </c>
      <c r="K11" s="18">
        <v>171</v>
      </c>
      <c r="L11" s="19">
        <f>J11*K11</f>
        <v>10260</v>
      </c>
      <c r="M11" s="12">
        <f t="shared" si="1"/>
        <v>3078</v>
      </c>
      <c r="N11" s="14" t="s">
        <v>20</v>
      </c>
    </row>
    <row r="12" spans="1:22" ht="36" customHeight="1" thickBot="1">
      <c r="A12" s="32" t="s">
        <v>44</v>
      </c>
      <c r="B12" s="18" t="s">
        <v>47</v>
      </c>
      <c r="C12" s="18">
        <v>1</v>
      </c>
      <c r="D12" s="18" t="s">
        <v>47</v>
      </c>
      <c r="E12" s="18" t="s">
        <v>47</v>
      </c>
      <c r="F12" s="18" t="s">
        <v>47</v>
      </c>
      <c r="G12" s="18" t="s">
        <v>47</v>
      </c>
      <c r="H12" s="18" t="s">
        <v>47</v>
      </c>
      <c r="I12" s="18"/>
      <c r="J12" s="18">
        <v>1</v>
      </c>
      <c r="K12" s="18">
        <v>194</v>
      </c>
      <c r="L12" s="18">
        <f>J12*K12</f>
        <v>194</v>
      </c>
      <c r="M12" s="12">
        <f t="shared" si="1"/>
        <v>3492</v>
      </c>
      <c r="N12" s="12">
        <f t="shared" si="2"/>
        <v>5820</v>
      </c>
      <c r="R12" s="15"/>
      <c r="S12" s="15"/>
    </row>
    <row r="13" spans="1:22" ht="20.25" customHeight="1">
      <c r="A13" s="34" t="s">
        <v>56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1"/>
      <c r="N13" s="21"/>
      <c r="P13" s="75" t="s">
        <v>58</v>
      </c>
      <c r="Q13" s="76"/>
      <c r="R13" s="15"/>
      <c r="S13" s="15"/>
      <c r="V13" s="8">
        <f>J10+J11+J12</f>
        <v>104</v>
      </c>
    </row>
    <row r="14" spans="1:22" ht="34.5" customHeight="1">
      <c r="A14" s="22" t="s">
        <v>42</v>
      </c>
      <c r="B14" s="27" t="s">
        <v>57</v>
      </c>
      <c r="C14" s="27" t="s">
        <v>57</v>
      </c>
      <c r="D14" s="27" t="s">
        <v>47</v>
      </c>
      <c r="E14" s="27" t="s">
        <v>47</v>
      </c>
      <c r="F14" s="27" t="s">
        <v>47</v>
      </c>
      <c r="G14" s="27"/>
      <c r="H14" s="27" t="s">
        <v>47</v>
      </c>
      <c r="I14" s="27"/>
      <c r="J14" s="27">
        <v>1</v>
      </c>
      <c r="K14" s="27">
        <v>151</v>
      </c>
      <c r="L14" s="27">
        <f>K14*J14</f>
        <v>151</v>
      </c>
      <c r="M14" s="21"/>
      <c r="N14" s="21"/>
      <c r="P14" s="77"/>
      <c r="Q14" s="78"/>
      <c r="R14" s="15"/>
      <c r="S14" s="15"/>
    </row>
    <row r="15" spans="1:22" ht="38.25" customHeight="1">
      <c r="A15" s="22" t="s">
        <v>16</v>
      </c>
      <c r="B15" s="27">
        <v>15</v>
      </c>
      <c r="C15" s="27" t="s">
        <v>57</v>
      </c>
      <c r="D15" s="27">
        <v>1</v>
      </c>
      <c r="E15" s="27" t="s">
        <v>47</v>
      </c>
      <c r="F15" s="27">
        <v>2</v>
      </c>
      <c r="G15" s="27"/>
      <c r="H15" s="27" t="s">
        <v>47</v>
      </c>
      <c r="I15" s="27"/>
      <c r="J15" s="27">
        <v>18</v>
      </c>
      <c r="K15" s="27">
        <v>171</v>
      </c>
      <c r="L15" s="27">
        <f t="shared" ref="L15" si="3">K15*J15</f>
        <v>3078</v>
      </c>
      <c r="M15" s="21"/>
      <c r="N15" s="21"/>
      <c r="P15" s="77"/>
      <c r="Q15" s="78"/>
      <c r="R15" s="15"/>
      <c r="S15" s="15"/>
    </row>
    <row r="16" spans="1:22" ht="28.5" customHeight="1">
      <c r="A16" s="22" t="s">
        <v>44</v>
      </c>
      <c r="B16" s="27" t="s">
        <v>47</v>
      </c>
      <c r="C16" s="27" t="s">
        <v>47</v>
      </c>
      <c r="D16" s="27" t="s">
        <v>47</v>
      </c>
      <c r="E16" s="27" t="s">
        <v>47</v>
      </c>
      <c r="F16" s="27" t="s">
        <v>47</v>
      </c>
      <c r="G16" s="27"/>
      <c r="H16" s="27" t="s">
        <v>47</v>
      </c>
      <c r="I16" s="27"/>
      <c r="J16" s="27" t="s">
        <v>47</v>
      </c>
      <c r="K16" s="27" t="s">
        <v>47</v>
      </c>
      <c r="L16" s="27" t="s">
        <v>47</v>
      </c>
      <c r="M16" s="21"/>
      <c r="N16" s="21"/>
      <c r="P16" s="77"/>
      <c r="Q16" s="78"/>
      <c r="R16" s="15"/>
      <c r="S16" s="15"/>
    </row>
    <row r="17" spans="1:20" ht="10.5" customHeight="1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21"/>
      <c r="N17" s="21"/>
      <c r="P17" s="77"/>
      <c r="Q17" s="78"/>
      <c r="R17" s="15"/>
      <c r="S17" s="15"/>
    </row>
    <row r="18" spans="1:20" ht="9.75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21"/>
      <c r="N18" s="21"/>
      <c r="P18" s="77"/>
      <c r="Q18" s="78"/>
      <c r="R18" s="15"/>
      <c r="S18" s="15"/>
    </row>
    <row r="19" spans="1:20" ht="39.75" hidden="1" customHeight="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21"/>
      <c r="N19" s="21"/>
      <c r="P19" s="77"/>
      <c r="Q19" s="78"/>
      <c r="R19" s="15"/>
      <c r="S19" s="15"/>
    </row>
    <row r="20" spans="1:20" ht="27.75" customHeight="1">
      <c r="A20" s="16"/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/>
      <c r="H20" s="10" t="s">
        <v>45</v>
      </c>
      <c r="I20" s="16"/>
      <c r="J20" s="53" t="s">
        <v>54</v>
      </c>
      <c r="K20" s="71"/>
      <c r="L20" s="33"/>
      <c r="P20" s="79"/>
      <c r="Q20" s="80"/>
      <c r="R20" s="15"/>
      <c r="S20" s="15"/>
    </row>
    <row r="21" spans="1:20" ht="53.25" hidden="1" customHeight="1" thickBot="1">
      <c r="K21" s="37"/>
      <c r="L21" s="33"/>
      <c r="P21" s="81"/>
      <c r="Q21" s="81"/>
    </row>
    <row r="22" spans="1:20" ht="24.75" customHeight="1">
      <c r="A22" s="28" t="s">
        <v>50</v>
      </c>
      <c r="B22" s="18">
        <v>7</v>
      </c>
      <c r="C22" s="18">
        <v>6</v>
      </c>
      <c r="D22" s="18">
        <v>2</v>
      </c>
      <c r="E22" s="18">
        <f>E10+E11</f>
        <v>70</v>
      </c>
      <c r="F22" s="18">
        <v>18</v>
      </c>
      <c r="G22" s="18">
        <f t="shared" ref="G22:I22" si="4">SUM(G3:G12)</f>
        <v>20</v>
      </c>
      <c r="H22" s="18">
        <v>1</v>
      </c>
      <c r="I22" s="18">
        <f t="shared" si="4"/>
        <v>90</v>
      </c>
      <c r="J22" s="74">
        <f>B22+C22+D22+E22+F22+H22</f>
        <v>104</v>
      </c>
      <c r="K22" s="71"/>
      <c r="L22" s="33"/>
      <c r="P22" s="81"/>
      <c r="Q22" s="81"/>
      <c r="S22" s="8" t="s">
        <v>46</v>
      </c>
    </row>
    <row r="23" spans="1:20" ht="27" customHeight="1">
      <c r="A23" s="29" t="s">
        <v>51</v>
      </c>
      <c r="B23" s="27">
        <v>15</v>
      </c>
      <c r="C23" s="27" t="s">
        <v>47</v>
      </c>
      <c r="D23" s="27">
        <v>1</v>
      </c>
      <c r="E23" s="27" t="s">
        <v>47</v>
      </c>
      <c r="F23" s="27">
        <v>2</v>
      </c>
      <c r="G23" s="27"/>
      <c r="H23" s="27" t="s">
        <v>47</v>
      </c>
      <c r="I23" s="16"/>
      <c r="J23" s="66">
        <f>B23+D23+F23</f>
        <v>18</v>
      </c>
      <c r="K23" s="67"/>
      <c r="L23" s="33"/>
      <c r="Q23" s="39"/>
    </row>
    <row r="24" spans="1:20" ht="24.75" customHeight="1">
      <c r="A24" s="30" t="s">
        <v>52</v>
      </c>
      <c r="B24" s="26">
        <v>22</v>
      </c>
      <c r="C24" s="26">
        <v>6</v>
      </c>
      <c r="D24" s="26">
        <v>3</v>
      </c>
      <c r="E24" s="26">
        <v>71</v>
      </c>
      <c r="F24" s="26">
        <v>20</v>
      </c>
      <c r="G24" s="26"/>
      <c r="H24" s="26">
        <v>1</v>
      </c>
      <c r="I24" s="26"/>
      <c r="J24" s="72">
        <f>J22+J23</f>
        <v>122</v>
      </c>
      <c r="K24" s="73"/>
      <c r="L24" s="33"/>
      <c r="Q24" s="39"/>
    </row>
    <row r="25" spans="1:20" ht="37.5" customHeight="1">
      <c r="A25" s="24"/>
      <c r="B25" s="15"/>
      <c r="C25" s="15"/>
      <c r="D25" s="15"/>
      <c r="E25" s="15"/>
      <c r="F25" s="15"/>
      <c r="G25" s="15"/>
      <c r="H25" s="15"/>
      <c r="J25" s="25"/>
      <c r="K25" s="15"/>
      <c r="Q25" s="39"/>
      <c r="S25" s="64"/>
      <c r="T25" s="65"/>
    </row>
    <row r="26" spans="1:20" ht="15" customHeight="1"/>
    <row r="29" spans="1:20">
      <c r="Q29" s="15"/>
    </row>
  </sheetData>
  <sheetProtection password="CA35" sheet="1" objects="1" scenarios="1"/>
  <mergeCells count="9">
    <mergeCell ref="S25:T25"/>
    <mergeCell ref="J23:K23"/>
    <mergeCell ref="M1:N1"/>
    <mergeCell ref="A1:L1"/>
    <mergeCell ref="J20:K20"/>
    <mergeCell ref="J24:K24"/>
    <mergeCell ref="J22:K22"/>
    <mergeCell ref="P13:Q20"/>
    <mergeCell ref="P21:Q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18" sqref="Q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PROVA GRAFICI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f.santacroce</dc:creator>
  <cp:lastModifiedBy>Bruna Coletta</cp:lastModifiedBy>
  <dcterms:created xsi:type="dcterms:W3CDTF">2024-01-18T07:18:45Z</dcterms:created>
  <dcterms:modified xsi:type="dcterms:W3CDTF">2025-04-11T09:26:30Z</dcterms:modified>
</cp:coreProperties>
</file>